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CVN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1" roundtripDataChecksum="ZJMne7Ciw5UzE4D8P4qA68Urnf7RT3EmINhajgx4ciU="/>
    </ext>
  </extLst>
</workbook>
</file>

<file path=xl/calcChain.xml><?xml version="1.0" encoding="utf-8"?>
<calcChain xmlns="http://schemas.openxmlformats.org/spreadsheetml/2006/main">
  <c r="B114" i="5" l="1"/>
  <c r="D69" i="4"/>
  <c r="D60" i="4"/>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c r="F25" i="8" a="1"/>
  <c r="F25" i="8" s="1"/>
  <c r="F24" i="8" a="1"/>
  <c r="F24" i="8" s="1"/>
  <c r="F23" i="8" a="1"/>
  <c r="F23" i="8" s="1"/>
  <c r="F22" i="8" a="1"/>
  <c r="F22" i="8"/>
  <c r="F21" i="8" a="1"/>
  <c r="F21" i="8" s="1"/>
  <c r="M28" i="8" s="1"/>
  <c r="C18" i="8"/>
  <c r="D13" i="8"/>
  <c r="D11" i="8"/>
  <c r="D9" i="8"/>
  <c r="D13" i="7"/>
  <c r="D11" i="7"/>
  <c r="D9" i="7"/>
  <c r="D13" i="6"/>
  <c r="D11" i="6"/>
  <c r="D9" i="6"/>
  <c r="B182" i="5"/>
  <c r="B181" i="5"/>
  <c r="B180" i="5"/>
  <c r="C179" i="5"/>
  <c r="B179" i="5"/>
  <c r="B178" i="5"/>
  <c r="B167" i="5"/>
  <c r="B166" i="5"/>
  <c r="B165" i="5"/>
  <c r="B164" i="5"/>
  <c r="B163" i="5"/>
  <c r="D150" i="5"/>
  <c r="D167" i="5" s="1"/>
  <c r="B150" i="5"/>
  <c r="B149" i="5"/>
  <c r="B148" i="5"/>
  <c r="B147" i="5"/>
  <c r="D146" i="5"/>
  <c r="B146" i="5"/>
  <c r="D134" i="5"/>
  <c r="D133" i="5"/>
  <c r="B133" i="5"/>
  <c r="D132" i="5"/>
  <c r="B132" i="5"/>
  <c r="D131" i="5"/>
  <c r="D148" i="5" s="1"/>
  <c r="B131" i="5"/>
  <c r="D130" i="5"/>
  <c r="B130" i="5"/>
  <c r="D129" i="5"/>
  <c r="B129" i="5"/>
  <c r="D118" i="5"/>
  <c r="B117" i="5"/>
  <c r="B116" i="5"/>
  <c r="B115" i="5"/>
  <c r="C114" i="5"/>
  <c r="E114" i="5" s="1"/>
  <c r="E102" i="5"/>
  <c r="C117" i="5" s="1"/>
  <c r="F101" i="5"/>
  <c r="F100" i="5"/>
  <c r="G99" i="5"/>
  <c r="H99" i="5" s="1"/>
  <c r="F99" i="5"/>
  <c r="F98" i="5"/>
  <c r="B98" i="5"/>
  <c r="B99" i="5" s="1"/>
  <c r="B100" i="5" s="1"/>
  <c r="B101" i="5" s="1"/>
  <c r="F97" i="5"/>
  <c r="G97" i="5" s="1"/>
  <c r="H97" i="5" s="1"/>
  <c r="I97" i="5" s="1"/>
  <c r="F96" i="5"/>
  <c r="F95" i="5"/>
  <c r="G95" i="5" s="1"/>
  <c r="H95" i="5" s="1"/>
  <c r="I95" i="5" s="1"/>
  <c r="F94" i="5"/>
  <c r="F93" i="5"/>
  <c r="G93" i="5" s="1"/>
  <c r="B92" i="5"/>
  <c r="E85" i="5"/>
  <c r="C116" i="5" s="1"/>
  <c r="C181" i="5" s="1"/>
  <c r="F84" i="5"/>
  <c r="G84" i="5" s="1"/>
  <c r="F83" i="5"/>
  <c r="G83" i="5" s="1"/>
  <c r="F82" i="5"/>
  <c r="F81" i="5"/>
  <c r="B81" i="5"/>
  <c r="B82" i="5" s="1"/>
  <c r="B83" i="5" s="1"/>
  <c r="B84" i="5" s="1"/>
  <c r="G80" i="5"/>
  <c r="H80" i="5" s="1"/>
  <c r="F80" i="5"/>
  <c r="G79" i="5"/>
  <c r="F79" i="5"/>
  <c r="F78" i="5"/>
  <c r="G78" i="5" s="1"/>
  <c r="H78" i="5" s="1"/>
  <c r="F77" i="5"/>
  <c r="G77" i="5" s="1"/>
  <c r="G76" i="5"/>
  <c r="F76" i="5"/>
  <c r="B75" i="5"/>
  <c r="E69" i="5"/>
  <c r="C115" i="5" s="1"/>
  <c r="F68" i="5"/>
  <c r="G68" i="5" s="1"/>
  <c r="H68" i="5" s="1"/>
  <c r="I68" i="5" s="1"/>
  <c r="F67" i="5"/>
  <c r="G67" i="5" s="1"/>
  <c r="H67" i="5" s="1"/>
  <c r="F66" i="5"/>
  <c r="G66" i="5" s="1"/>
  <c r="F65" i="5"/>
  <c r="G65" i="5" s="1"/>
  <c r="B65" i="5"/>
  <c r="B66" i="5" s="1"/>
  <c r="B67" i="5" s="1"/>
  <c r="B68" i="5" s="1"/>
  <c r="F64" i="5"/>
  <c r="G63" i="5"/>
  <c r="H63" i="5" s="1"/>
  <c r="I63" i="5" s="1"/>
  <c r="F63" i="5"/>
  <c r="F62" i="5"/>
  <c r="G61" i="5"/>
  <c r="H61" i="5" s="1"/>
  <c r="I61" i="5" s="1"/>
  <c r="F61" i="5"/>
  <c r="F60" i="5"/>
  <c r="B59" i="5"/>
  <c r="F54" i="5"/>
  <c r="C130" i="5" s="1"/>
  <c r="E54" i="5"/>
  <c r="G53" i="5"/>
  <c r="F53" i="5"/>
  <c r="G52" i="5"/>
  <c r="F52" i="5"/>
  <c r="G51" i="5"/>
  <c r="H51" i="5" s="1"/>
  <c r="F51" i="5"/>
  <c r="G50" i="5"/>
  <c r="F50" i="5"/>
  <c r="G49" i="5"/>
  <c r="H49" i="5" s="1"/>
  <c r="F49" i="5"/>
  <c r="G48" i="5"/>
  <c r="F48" i="5"/>
  <c r="G47" i="5"/>
  <c r="H47" i="5" s="1"/>
  <c r="F47" i="5"/>
  <c r="G46" i="5"/>
  <c r="F46" i="5"/>
  <c r="G45" i="5"/>
  <c r="H45" i="5" s="1"/>
  <c r="F45" i="5"/>
  <c r="B44" i="5"/>
  <c r="E39" i="5"/>
  <c r="G38" i="5"/>
  <c r="H38" i="5" s="1"/>
  <c r="I38" i="5" s="1"/>
  <c r="F38" i="5"/>
  <c r="F37" i="5"/>
  <c r="G36" i="5"/>
  <c r="H36" i="5" s="1"/>
  <c r="I36" i="5" s="1"/>
  <c r="F36" i="5"/>
  <c r="F35" i="5"/>
  <c r="G34" i="5"/>
  <c r="H34" i="5" s="1"/>
  <c r="I34" i="5" s="1"/>
  <c r="F34" i="5"/>
  <c r="F33" i="5"/>
  <c r="G32" i="5"/>
  <c r="H32" i="5" s="1"/>
  <c r="I32" i="5" s="1"/>
  <c r="F32" i="5"/>
  <c r="F31" i="5"/>
  <c r="G30" i="5"/>
  <c r="H30" i="5" s="1"/>
  <c r="F30" i="5"/>
  <c r="B29" i="5"/>
  <c r="C13" i="5"/>
  <c r="C11" i="5"/>
  <c r="C9" i="5"/>
  <c r="D96" i="4"/>
  <c r="D87" i="4"/>
  <c r="D78" i="4"/>
  <c r="D57" i="4"/>
  <c r="D56" i="4"/>
  <c r="D55" i="4"/>
  <c r="D54" i="4"/>
  <c r="D53" i="4"/>
  <c r="E21" i="4"/>
  <c r="E20" i="4"/>
  <c r="E19" i="4"/>
  <c r="E18" i="4"/>
  <c r="E17" i="4"/>
  <c r="E16" i="4"/>
  <c r="E13" i="4"/>
  <c r="E11" i="4"/>
  <c r="E9" i="4"/>
  <c r="J4" i="4"/>
  <c r="J3" i="4"/>
  <c r="J2" i="4"/>
  <c r="D13" i="3"/>
  <c r="D11" i="3"/>
  <c r="D9" i="3"/>
  <c r="D38" i="2"/>
  <c r="D37" i="2"/>
  <c r="D36" i="2"/>
  <c r="D35" i="2"/>
  <c r="D34" i="2"/>
  <c r="D33" i="2"/>
  <c r="D32" i="2"/>
  <c r="D31" i="2"/>
  <c r="D30" i="2"/>
  <c r="D29" i="2"/>
  <c r="D28" i="2"/>
  <c r="D27" i="2"/>
  <c r="D26" i="2"/>
  <c r="D25" i="2"/>
  <c r="D23" i="2"/>
  <c r="D22" i="2"/>
  <c r="D21" i="2"/>
  <c r="D20" i="2"/>
  <c r="D19" i="2"/>
  <c r="L13" i="2"/>
  <c r="F85" i="5" l="1"/>
  <c r="C132" i="5" s="1"/>
  <c r="F102" i="5"/>
  <c r="H83" i="5"/>
  <c r="I83" i="5" s="1"/>
  <c r="I37" i="5"/>
  <c r="E115" i="5"/>
  <c r="C180" i="5"/>
  <c r="I35" i="5"/>
  <c r="E132" i="5"/>
  <c r="K181" i="5" s="1"/>
  <c r="D181" i="5"/>
  <c r="E117" i="5"/>
  <c r="C182" i="5"/>
  <c r="I50" i="5"/>
  <c r="D179" i="5"/>
  <c r="E130" i="5"/>
  <c r="K179" i="5" s="1"/>
  <c r="I82" i="5"/>
  <c r="C133" i="5"/>
  <c r="I33" i="5"/>
  <c r="I79" i="5"/>
  <c r="H54" i="5"/>
  <c r="C164" i="5" s="1"/>
  <c r="I53" i="5"/>
  <c r="J179" i="5"/>
  <c r="I98" i="5"/>
  <c r="H65" i="5"/>
  <c r="I65" i="5" s="1"/>
  <c r="I30" i="5"/>
  <c r="I31" i="5"/>
  <c r="H179" i="5"/>
  <c r="H53" i="5"/>
  <c r="H76" i="5"/>
  <c r="I76" i="5" s="1"/>
  <c r="G31" i="5"/>
  <c r="H31" i="5" s="1"/>
  <c r="G33" i="5"/>
  <c r="H33" i="5" s="1"/>
  <c r="G35" i="5"/>
  <c r="H35" i="5" s="1"/>
  <c r="H39" i="5" s="1"/>
  <c r="C163" i="5" s="1"/>
  <c r="G37" i="5"/>
  <c r="H37" i="5" s="1"/>
  <c r="F39" i="5"/>
  <c r="C129" i="5" s="1"/>
  <c r="I45" i="5"/>
  <c r="I47" i="5"/>
  <c r="I49" i="5"/>
  <c r="I51" i="5"/>
  <c r="G60" i="5"/>
  <c r="G62" i="5"/>
  <c r="H62" i="5" s="1"/>
  <c r="G64" i="5"/>
  <c r="H64" i="5" s="1"/>
  <c r="F69" i="5"/>
  <c r="C131" i="5" s="1"/>
  <c r="I78" i="5"/>
  <c r="I80" i="5"/>
  <c r="G82" i="5"/>
  <c r="H82" i="5" s="1"/>
  <c r="G94" i="5"/>
  <c r="H94" i="5" s="1"/>
  <c r="G96" i="5"/>
  <c r="H96" i="5" s="1"/>
  <c r="I99" i="5"/>
  <c r="G101" i="5"/>
  <c r="H101" i="5" s="1"/>
  <c r="C113" i="5"/>
  <c r="H178" i="5"/>
  <c r="H182" i="5"/>
  <c r="I67" i="5"/>
  <c r="G98" i="5"/>
  <c r="H98" i="5" s="1"/>
  <c r="E116" i="5"/>
  <c r="D163" i="5"/>
  <c r="D165" i="5"/>
  <c r="H180" i="5" s="1"/>
  <c r="I94" i="5"/>
  <c r="G179" i="5"/>
  <c r="H46" i="5"/>
  <c r="I46" i="5" s="1"/>
  <c r="H48" i="5"/>
  <c r="I48" i="5" s="1"/>
  <c r="H50" i="5"/>
  <c r="H52" i="5"/>
  <c r="I52" i="5" s="1"/>
  <c r="G54" i="5"/>
  <c r="C147" i="5" s="1"/>
  <c r="H66" i="5"/>
  <c r="I66" i="5" s="1"/>
  <c r="H77" i="5"/>
  <c r="I77" i="5" s="1"/>
  <c r="H79" i="5"/>
  <c r="G81" i="5"/>
  <c r="H81" i="5" s="1"/>
  <c r="H84" i="5"/>
  <c r="I84" i="5" s="1"/>
  <c r="G100" i="5"/>
  <c r="H100" i="5" s="1"/>
  <c r="D147" i="5"/>
  <c r="D164" i="5" s="1"/>
  <c r="D149" i="5"/>
  <c r="D166" i="5" s="1"/>
  <c r="H93" i="5"/>
  <c r="H181" i="5" l="1"/>
  <c r="H183" i="5" s="1"/>
  <c r="D151" i="5"/>
  <c r="I101" i="5"/>
  <c r="I96" i="5"/>
  <c r="I62" i="5"/>
  <c r="F178" i="5"/>
  <c r="E163" i="5"/>
  <c r="E164" i="5"/>
  <c r="M179" i="5" s="1"/>
  <c r="F179" i="5"/>
  <c r="H85" i="5"/>
  <c r="C166" i="5" s="1"/>
  <c r="I93" i="5"/>
  <c r="H102" i="5"/>
  <c r="C167" i="5" s="1"/>
  <c r="D168" i="5"/>
  <c r="I100" i="5"/>
  <c r="C118" i="5"/>
  <c r="D119" i="5" s="1"/>
  <c r="C178" i="5"/>
  <c r="C183" i="5" s="1"/>
  <c r="E113" i="5"/>
  <c r="I54" i="5"/>
  <c r="J181" i="5"/>
  <c r="G85" i="5"/>
  <c r="G102" i="5"/>
  <c r="D180" i="5"/>
  <c r="E131" i="5"/>
  <c r="K180" i="5" s="1"/>
  <c r="G69" i="5"/>
  <c r="H60" i="5"/>
  <c r="I81" i="5"/>
  <c r="J182" i="5"/>
  <c r="J180" i="5"/>
  <c r="I64" i="5"/>
  <c r="E147" i="5"/>
  <c r="L179" i="5" s="1"/>
  <c r="E179" i="5"/>
  <c r="D178" i="5"/>
  <c r="C134" i="5"/>
  <c r="D135" i="5" s="1"/>
  <c r="E129" i="5"/>
  <c r="G39" i="5"/>
  <c r="E133" i="5"/>
  <c r="K182" i="5" s="1"/>
  <c r="D182" i="5"/>
  <c r="F182" i="5" l="1"/>
  <c r="E167" i="5"/>
  <c r="M182" i="5" s="1"/>
  <c r="E118" i="5"/>
  <c r="E119" i="5" s="1"/>
  <c r="J178" i="5"/>
  <c r="J183" i="5" s="1"/>
  <c r="C120" i="5"/>
  <c r="C148" i="5"/>
  <c r="C146" i="5"/>
  <c r="I39" i="5"/>
  <c r="D183" i="5"/>
  <c r="C149" i="5"/>
  <c r="I85" i="5"/>
  <c r="M178" i="5"/>
  <c r="E166" i="5"/>
  <c r="M181" i="5" s="1"/>
  <c r="F181" i="5"/>
  <c r="C150" i="5"/>
  <c r="I102" i="5"/>
  <c r="I179" i="5"/>
  <c r="K178" i="5"/>
  <c r="K183" i="5" s="1"/>
  <c r="E134" i="5"/>
  <c r="E135" i="5" s="1"/>
  <c r="C136" i="5" s="1"/>
  <c r="H69" i="5"/>
  <c r="C165" i="5" s="1"/>
  <c r="I60" i="5"/>
  <c r="E182" i="5" l="1"/>
  <c r="E150" i="5"/>
  <c r="G182" i="5"/>
  <c r="E149" i="5"/>
  <c r="E181" i="5"/>
  <c r="G181" i="5"/>
  <c r="F180" i="5"/>
  <c r="F183" i="5" s="1"/>
  <c r="E165" i="5"/>
  <c r="C168" i="5"/>
  <c r="D169" i="5" s="1"/>
  <c r="E180" i="5"/>
  <c r="E148" i="5"/>
  <c r="G180" i="5"/>
  <c r="E178" i="5"/>
  <c r="C151" i="5"/>
  <c r="D152" i="5" s="1"/>
  <c r="E146" i="5"/>
  <c r="G178" i="5"/>
  <c r="I69" i="5"/>
  <c r="E183" i="5" l="1"/>
  <c r="L181" i="5"/>
  <c r="I181" i="5"/>
  <c r="L180" i="5"/>
  <c r="I180" i="5"/>
  <c r="L182" i="5"/>
  <c r="I182" i="5"/>
  <c r="L178" i="5"/>
  <c r="E151" i="5"/>
  <c r="E152" i="5" s="1"/>
  <c r="C153" i="5" s="1"/>
  <c r="I178" i="5"/>
  <c r="G183" i="5"/>
  <c r="H184" i="5" s="1"/>
  <c r="M180" i="5"/>
  <c r="M183" i="5" s="1"/>
  <c r="E168" i="5"/>
  <c r="E169" i="5" s="1"/>
  <c r="C170" i="5" s="1"/>
  <c r="L183" i="5" l="1"/>
  <c r="I183" i="5"/>
  <c r="I184" i="5" s="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ID#AAABkK_-I3I
Usuario UTP    (2025-05-23 19:01:27)
2018 - 2.4
2019 - 2.42</t>
        </r>
      </text>
    </comment>
    <comment ref="H4" authorId="0" shapeId="0">
      <text>
        <r>
          <rPr>
            <sz val="11"/>
            <color theme="1"/>
            <rFont val="Calibri"/>
            <family val="2"/>
            <scheme val="minor"/>
          </rPr>
          <t>======
ID#AAABkK_-I3M
Usuario UTP    (2025-05-23 19:01:27)
Siempre el 90%</t>
        </r>
      </text>
    </comment>
    <comment ref="H5" authorId="0" shapeId="0">
      <text>
        <r>
          <rPr>
            <sz val="11"/>
            <color theme="1"/>
            <rFont val="Calibri"/>
            <family val="2"/>
            <scheme val="minor"/>
          </rPr>
          <t>======
ID#AAABkK_-I3Q
Usuario UTP    (2025-05-23 19:01:27)
2018 - 82%
2019 - 84%</t>
        </r>
      </text>
    </comment>
    <comment ref="H18" authorId="0" shapeId="0">
      <text>
        <r>
          <rPr>
            <sz val="11"/>
            <color theme="1"/>
            <rFont val="Calibri"/>
            <family val="2"/>
            <scheme val="minor"/>
          </rPr>
          <t>======
ID#AAABkK_-I3U
Usuario UTP    (2025-05-23 19:01:27)
2018 - 78%
2019 - 79%</t>
        </r>
      </text>
    </comment>
  </commentList>
  <extLst>
    <ext xmlns:r="http://schemas.openxmlformats.org/officeDocument/2006/relationships" uri="GoogleSheetsCustomDataVersion2">
      <go:sheetsCustomData xmlns:go="http://customooxmlschemas.google.com/" r:id="rId1" roundtripDataSignature="AMtx7mgtCu5OdhRLZaCNHqRtadkPHvC9qQ=="/>
    </ext>
  </extLst>
</comments>
</file>

<file path=xl/sharedStrings.xml><?xml version="1.0" encoding="utf-8"?>
<sst xmlns="http://schemas.openxmlformats.org/spreadsheetml/2006/main" count="2115" uniqueCount="1244">
  <si>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</si>
  <si>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</si>
  <si>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</si>
  <si>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</si>
  <si>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</si>
  <si>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</si>
  <si>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</si>
  <si>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</si>
  <si>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</si>
  <si>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Cooperación y movilidad nacional e internacional (PDI2028 – GCV - 27)</t>
  </si>
  <si>
    <t>Dependencia responsable del proyecto</t>
  </si>
  <si>
    <t>Relaciones Internacionales</t>
  </si>
  <si>
    <t>Pilar de Gestión</t>
  </si>
  <si>
    <t>Gestión del Contexto y Visibilidad Nacional e Internacional</t>
  </si>
  <si>
    <t>Coordinador Pilar de Gestión</t>
  </si>
  <si>
    <t>Jefe Oficina de Planeación</t>
  </si>
  <si>
    <t>Programa</t>
  </si>
  <si>
    <t>Internacionalización integral de la universidad</t>
  </si>
  <si>
    <t>Procesos asociados 
(Sistema Integral de Gestión)</t>
  </si>
  <si>
    <t>De apoyo - Internacionalización</t>
  </si>
  <si>
    <t>Misionales - Docencia</t>
  </si>
  <si>
    <t>Misionales - Investigación e Innovación</t>
  </si>
  <si>
    <t>Factores de calidad institucional a los que apunta el proyecto</t>
  </si>
  <si>
    <t>2. Estudiantes</t>
  </si>
  <si>
    <t>Características relacionadas</t>
  </si>
  <si>
    <t>4. Deberes y derechos de los estudiantes.</t>
  </si>
  <si>
    <t>4. Procesos
académicos</t>
  </si>
  <si>
    <t>6. Sistemas de estímulos y créditos para estudiantes.</t>
  </si>
  <si>
    <t>12. Políticas académicas</t>
  </si>
  <si>
    <t>13. Pertinencia académica  y relevancia social</t>
  </si>
  <si>
    <t>5. Visibilidad  nacional e internacional</t>
  </si>
  <si>
    <t xml:space="preserve">15. Inserción de la  institución en contextos académicos nacionales e internacionales. </t>
  </si>
  <si>
    <t>16. Relaciones externas  de profesores y estudiantes.</t>
  </si>
  <si>
    <t>Estándares de calidad (Modelo de acreditación internacional Sello Sofía)</t>
  </si>
  <si>
    <t>7. Vinculación con el entorno</t>
  </si>
  <si>
    <t>Criterios relacionados</t>
  </si>
  <si>
    <t>22. Estrategia y estructura institucional de vinculación con el entorno</t>
  </si>
  <si>
    <t>23. Resultados e impactos de la vinculación con el entorno y la sociedad</t>
  </si>
  <si>
    <t>5. Formación</t>
  </si>
  <si>
    <t>18. Reconocimiento de aprendizajes previos (cursos, itinerarios, etc.) y de movilidad de estudiantes</t>
  </si>
  <si>
    <t>16. Diseño de las titulaciones (incluyendo lengua, modalidad de impartición y plan de estudios) y resultados del aprendizaje esperados (competencias, habilidades y conocimientos)</t>
  </si>
  <si>
    <t xml:space="preserve">Otras instancias o dependencias participantes </t>
  </si>
  <si>
    <t>Rectoría
Vicerrectoría Académica, Vicerrectoría de Investigaciones Innovación y extensión, Vicerrectoría de Bienestar Universitario y Responsabilidad Social
Vicerrectoría Administrativa y Financiera 
Facultades y programas</t>
  </si>
  <si>
    <t>Actores o entidades externas a la UTP que participan en el proyecto</t>
  </si>
  <si>
    <t xml:space="preserve">Icetex, Minciencias, Ministerio de Educación Nacional, ASCUN, AUIP, Campus France, Daad, Educación USA, APC, COLIFRI, Columbus, Plataforma Alianza Pacífico, Comisión Europea, Instituciones Educativas y de Investigación, otros. </t>
  </si>
  <si>
    <t>Programas a los cuales le aporta indirectamente el proyecto</t>
  </si>
  <si>
    <t>Gestión curricular</t>
  </si>
  <si>
    <t>Desarrollo Docente</t>
  </si>
  <si>
    <t>Internacionalización integral de la Universidad</t>
  </si>
  <si>
    <t>Consolidación de la investigación institucional con impacto en la sociedad y reconocimiento nacional e internacional</t>
  </si>
  <si>
    <t>Formación Vivencial</t>
  </si>
  <si>
    <t>Consolidación de la Extensión institucional con impacto en la sociedad y reconocimiento nacional e internacional</t>
  </si>
  <si>
    <t>Gestión e Implementación de la Política de Bienestar Institucional</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</si>
  <si>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</si>
  <si>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</si>
  <si>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</si>
  <si>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</si>
  <si>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Mediante la promoción de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</si>
  <si>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16. Promover sociedades justas, pacíficas e inclusivas</t>
  </si>
  <si>
    <t>Garantizando la adopción de decisiones inclusivas, participativas y representativas que respondan a las necesidades.</t>
  </si>
  <si>
    <t>17. Revitalizar la alianza mundial para el desarrollo sostenible</t>
  </si>
  <si>
    <t>Fortaleciendo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</si>
  <si>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</si>
  <si>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</si>
  <si>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</si>
  <si>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</si>
  <si>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</si>
  <si>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</si>
  <si>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</si>
  <si>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Desarticulación de procesos misionales y baja visibilidad nacional e internacional de los programas académicos, de la oferta investigativa y de la extensión, de la universidad en el contexto nacional e internacional.</t>
  </si>
  <si>
    <t>1. Desaprovechamiento de los espacios de convergencia y desconocimiento o desinterés (apego a la zona de confort) de las oportunidades y/o del impacto de los procesos de cooperación y movilidad nacionales e internacionales.</t>
  </si>
  <si>
    <t>1.1 No se ha generado conciencia del valor que tienen las relaciones internacionales e interinstitucionales de la universidad.
1.2 No está institucionalizada la participación periódica en las conferencias internacionales de educación superior.
1.3 Falta de apoyo para la promoción de la universidad en medios nacionales e  internacionales.
1.4 Falta de recursos destinados a la promoción de la UTP.
1.5 Falta de recursos para apalancar proyectos de cooperación (nacionales e internacionales).</t>
  </si>
  <si>
    <t xml:space="preserve">2. Incipiente gestión, apoyo y articulación de los programas, facultades y de la administración para promover y facilitar procesos de cooperación y movilidad nacional e internacional.  </t>
  </si>
  <si>
    <t>2.1 Cultura marginal de apertura y de relación de la universidad con el contexto (región, país, mundo).
2.2 Bajo nivel de competencias lingüísticas por parte de la comunidad universitaria.
2.3 Falta de personas comprometidas con los procesos de internacionalización en las facultades y programas. 
2.4 Inexistencia de procedimientos institucionales para la movilidad nacional.
2.5 Recursos financieros restringidos.</t>
  </si>
  <si>
    <t>Efectos directos</t>
  </si>
  <si>
    <t>Efectos indirectos</t>
  </si>
  <si>
    <t>1. Pérdida de las oportunidades que traen las alianzas y convenios nacionales e internacionales por falta de manejo de otros idiomas y apertura a nuevas formas de trabajar y que la UTP no se encuentre en el radar de socios estratégicos con los cuales se puede desarrollar una cooperación importante.</t>
  </si>
  <si>
    <t>1.1 Disminución de recursos de cooperación para apoyar los procesos de internacionalización.
1.2 Afectación de la imagen de la universidad por baja visibilidad.
1.3 No participar de alianzas y convenios que puedan ser de beneficio para la universidad y también para su entorno.
1.4 Se dificulta la gestión de recursos de cooperación nacional e internacional.</t>
  </si>
  <si>
    <t xml:space="preserve">2. Se toma la internacionalización como una tarea extra en lugar de afrontarla como un aspecto básico para los procesos misionales y de apoyo de la universidad. </t>
  </si>
  <si>
    <t>2.1 Se desperdician oportunidades de relacionamiento, cooperación y movilidad internacionales.
2.2 Se desperdician oportunidades  de relacionamiento, cooperación y movilidad nacionales.</t>
  </si>
  <si>
    <t>Identificación del problema, necesidad u oportunidad (descripción o explicación del árbol del problema)</t>
  </si>
  <si>
    <t>Descripción del proyecto</t>
  </si>
  <si>
    <t>Este proyecto comprende las acciones encaminadas al fortalecimiento y desarrollo de relaciones para la cooperación académica, científica y administrativa  institucionales que redunde a la postre en una mejor calidad de la oferta académica e investigativa de la UTP y en una mayor visibilidad de la institución en el concierto tanto nacional como internacional.
Comprende complementariamente las acciones encaminadas al fomento, promoción y desarrollo de la movilidad por parte de la comunidad universitaria, mediante distintas actividades que pueden ser académicas, de investigación, culturales, de gestión, con el fin de contribuir a su formación integral. A la vez, facilita la creación de redes de contactos nacionales e internacionales.</t>
  </si>
  <si>
    <t>Justificación</t>
  </si>
  <si>
    <t>Este proyecto es una respuesta de la universidad a los cambios y dinámicas generados por la globalización y la internacionalización en materia de educación y que sumadas a otras políticas de internacionalización de la UTP, contribuye a hacer de ésta no sólo una estrategia, sino una cultura construida gradualmente a partir del aprovechamiento de las oportunidades que dicha internacionalización presenta.
Es por ello que las facultades y sus programas académicos así como los grupos de investigación y staff administrativo deberían establecer y mantener contactos con sus pares que, según su criterio, contribuyan al mejoramiento de las funciones que desarrollan en la universidad. Con el establecimiento de este relacionamiento se obtienen beneficios para la comunidad universitaria, como son: el continuo conocimiento y autodiagnóstico de los programas impartidos al compararlos con estándares internacionales, difusión de la universidad fuera del país, inmersión en redes internacionales, consecución de recursos internacionales, movilidad de estudiantes docentes y staff administrativo, presencia de nacionales e internacionales en la universidad.
Tener una estrategia clara de movilidad , se hace necesario para adaptar dichos cambios, a nuestra realidad institucional y así obtener los mejores resultados, de manera coherente y consecuente con la misma.</t>
  </si>
  <si>
    <t>Caracterización población objetivo (beneficiarios)</t>
  </si>
  <si>
    <t>La población objetivo es: docentes, investigadores, estudiantes de pregrado y posgrado, staff administrativo, de la Universidad Tecnológica de Pereira y de  las universidades nacionales e internacionales con las cuales la UTP tiene acuerdos, convenios o alianzas o proyectos de cooperación.</t>
  </si>
  <si>
    <t>Pilar de gestión</t>
  </si>
  <si>
    <t>Nombre del Proyecto</t>
  </si>
  <si>
    <t>Problema Central del proyecto</t>
  </si>
  <si>
    <t>Objetivo general del proyecto</t>
  </si>
  <si>
    <t>Gestionar el relacionamiento nacional e internacional de la universidad para visibilizar nacional e internacionalmente los programas académicos, la oferta investigativa y  la extensión.</t>
  </si>
  <si>
    <t>Causa Directa 1</t>
  </si>
  <si>
    <t>Objetivo específico 1</t>
  </si>
  <si>
    <t xml:space="preserve">Implementar estrategias para el posicionamiento, visibilización y el incremento del relacionamiento internacional y nacional de la UTP aprovechando los espacios de convergencia. </t>
  </si>
  <si>
    <t>Causa Directa 2</t>
  </si>
  <si>
    <t>Objetivo específico 2</t>
  </si>
  <si>
    <t>Gestionar procesos para el incremento de la movilidad nacional e internacional estudiantil, docente y administrativa de la UTP.</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</si>
  <si>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</si>
  <si>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</si>
  <si>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</si>
  <si>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</si>
  <si>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</si>
  <si>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</si>
  <si>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</si>
  <si>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</si>
  <si>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</si>
  <si>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</si>
  <si>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</si>
  <si>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</si>
  <si>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</si>
  <si>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</si>
  <si>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</si>
  <si>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</si>
  <si>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</si>
  <si>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</si>
  <si>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</si>
  <si>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</si>
  <si>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</si>
  <si>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</si>
  <si>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</si>
  <si>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</si>
  <si>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Lograr que los programas académicos tengan contexto y reconocimiento internacional</t>
  </si>
  <si>
    <t>Programas académicos con visibilidad internacional</t>
  </si>
  <si>
    <t>Mide el avance de la internacionalización de los programas académicos, en términos de movilidad, modernización de currículos, actividades de extensión con componente internacional, ponencias internacionales y trabajo en red.</t>
  </si>
  <si>
    <t>Porcentaje (%)</t>
  </si>
  <si>
    <t>(# de Programas con contexto internacional (movilidad,  modernización curricular, actividades extensión con componente de internacionalización, ponencias de índole internacional,  proyectos en red) / # total de programas de la universidad) x 100</t>
  </si>
  <si>
    <t>Articulación entre los pilares estratégicos del PDI
Comunidad universitaria que se involucra en procesos de internacionalización Disponibilidad presupuestal</t>
  </si>
  <si>
    <t>Oficina de Relaciones Internacionales
Vicerrectoría Académica.
Vicerrectoría de Investigaciones, Innovación y Extensión.
Vicerrectoría Administrativa y Financiera.
Vicerrectoría de Responsabilidad Social y Bienestar Universitario.
Facultades y programas Académicos.</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</si>
  <si>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</si>
  <si>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</si>
  <si>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</si>
  <si>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</si>
  <si>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Responsable
Pilar de Gestión</t>
  </si>
  <si>
    <t>Nombre del indicador de pilar de gestión</t>
  </si>
  <si>
    <t>Gestión del Contexto y visibilidad nacional e internacional</t>
  </si>
  <si>
    <t>Programas académicos con visibilidad nacional</t>
  </si>
  <si>
    <t>Mide el avance de la visibilidad nacional de los programas académicos, en términos de movilidad y trabajo en red.</t>
  </si>
  <si>
    <t>(# de Programas con contexto nacional (movilidad, proyectos en red) / # total de programas de la universidad) x 100</t>
  </si>
  <si>
    <t>Soportes de movilidad, convenios, memorandos y otros de trabajo en red.</t>
  </si>
  <si>
    <t>Articulación entre los pilares estratégicos del PDI
Comunidad universitaria que se involucra en procesos de internacionalización
Disponibilidad presupuestal</t>
  </si>
  <si>
    <t>Oficina de Relaciones Internacionales
Vicerrectoría Académica
Vicerrectoría de Investigaciones, Innovación y Extensión, 
Vicerrectoría Administrativa y Financiera
Vicerrectoría de Responsabilidad Social y Bienestar Universitario
Facultades y programas Académicos</t>
  </si>
  <si>
    <t>Índice de visibilidad y relacionamiento institucional</t>
  </si>
  <si>
    <t>Mide el grado de posicionamiento y articulación de la institución en contextos internacionales a través de la participación en redes, eventos y misiones académicas, convenios.</t>
  </si>
  <si>
    <t>Soportes de convenios, reporte de redes, memorandos y otros.</t>
  </si>
  <si>
    <t>En este nivel se ubica el programa del pilar de gestión el cual hace parte el proyecto.</t>
  </si>
  <si>
    <t>Componentes del proyecto</t>
  </si>
  <si>
    <t>Programa del pilar al cual aporta directamente el proyecto</t>
  </si>
  <si>
    <t>Responsable
Programa</t>
  </si>
  <si>
    <t>Nombre del indicador de programa</t>
  </si>
  <si>
    <t>Internacionalización Integral</t>
  </si>
  <si>
    <t xml:space="preserve">Estudiantes egresados con doble titulación (pregrado y posgrado) </t>
  </si>
  <si>
    <t xml:space="preserve">Cuantifica el número de egresados de la UTP con doble titulación, pregrado y posgrado. </t>
  </si>
  <si>
    <t>Cantidad UN</t>
  </si>
  <si>
    <t>Σ ( Estudiantes que hayan obtenido doble titulación pregrado y posgrado)</t>
  </si>
  <si>
    <t>Soporte Lista de estudiantes en doble titulación</t>
  </si>
  <si>
    <t>Disponibilidad Presupuestal
Aprobación por consejos de facultad e instancias superiores.
Interés de la comunidad interna y externa en procesos de Internacionalización e Interculturalidad.
Articulación de las dependencias administrativas, académicas y de investigación para soportar los procesos.</t>
  </si>
  <si>
    <t>Oficina de Relaciones Internacionales</t>
  </si>
  <si>
    <t>Porcentaje de estudiantes con desempeño B+ en la prueba Saber Pro.</t>
  </si>
  <si>
    <t>Mide el porcentaje de la comunidad estudiantil de pregrado que ha obtenido un desempeño de B+ en la prueba Saber Pro</t>
  </si>
  <si>
    <t>Porcentaje %</t>
  </si>
  <si>
    <t>Σ(Estudiantes con desempeño &gt;= B+) / Σ(Total de estudiantes que presentaron Prueba Saber Pro)</t>
  </si>
  <si>
    <t>Soporte Listado con Resultados Saber Pro</t>
  </si>
  <si>
    <t>Soportes del  proceso de renovación curricular.</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</si>
  <si>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</si>
  <si>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</si>
  <si>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</si>
  <si>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</si>
  <si>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</si>
  <si>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</si>
  <si>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Avance en la ejecución del plan operativo</t>
  </si>
  <si>
    <t>Mide el porcentaje de avance de las actividades del plan operativo para cada vigencia</t>
  </si>
  <si>
    <t>%</t>
  </si>
  <si>
    <t>Actividades ejecutadas / actividades programadas *100</t>
  </si>
  <si>
    <t>Plan operativo vigente</t>
  </si>
  <si>
    <t>Sumatoria (% de avance Actividad 1, 2, …)</t>
  </si>
  <si>
    <t xml:space="preserve">Presupuesto suficiente para apoyo a los estudiantes salientes y entrantes, tomando variables como  cambio en las divisas e incremento en el número de estudiantes por año.
Interés por las partes para realizar movilidad.
Negación de visas a estudiantes UTP en Movilidad Internacional.
Articulación de áreas académicas, de investigación y administrativas para soportar los procesos. </t>
  </si>
  <si>
    <t>En este nivel encuentran las actividades que se desarrollarán en el plan operativo 2025</t>
  </si>
  <si>
    <t>Actividades 2025</t>
  </si>
  <si>
    <t>Fecha de inicio 2025 (dd/mm/aa)</t>
  </si>
  <si>
    <t>Fecha fin 2025 (dd/mm/aa)</t>
  </si>
  <si>
    <t>Dependencia Responsable</t>
  </si>
  <si>
    <t>Participación en eventos nacionales e internacionales de interés institucional.</t>
  </si>
  <si>
    <t>15/01/2025</t>
  </si>
  <si>
    <t>Actividades realizadas en el seno de redes (nacionales e internacionales) para la promoción de la internacionalización de la UTP.</t>
  </si>
  <si>
    <t>Coordinación de la gestión y del mantenimiento de convenios - nacionales e internacionales</t>
  </si>
  <si>
    <t>Actividades realizadas en el marco de Proyectos de Cooperación y de los Convenios institucionales nacionales e internacionales.</t>
  </si>
  <si>
    <t>Gestión de convocatorias – nacionales e internacionales (preparación, generación, divulgación y monitoreo) - MOVILIDAD ESTUDIANTIL ENTRANTE</t>
  </si>
  <si>
    <t>Gestión de convocatorias – nacionales e internacionales (preparación, generación, divulgación y monitoreo) - MOVILIDAD ESTUDIANTIL SALIENTE</t>
  </si>
  <si>
    <t>Monitoreo a los procesos de MOVILIDAD ESTUDIANTIL ENTRANTE</t>
  </si>
  <si>
    <t>Monitoreo a los procesos de MOVILIDAD ESTUDIANTIL SALIENTE</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</si>
  <si>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</si>
  <si>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</si>
  <si>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</si>
  <si>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</si>
  <si>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</si>
  <si>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</si>
  <si>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</si>
  <si>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</si>
  <si>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</si>
  <si>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</si>
  <si>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</si>
  <si>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</si>
  <si>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</si>
  <si>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r>
      <rPr>
        <sz val="11"/>
        <color theme="1"/>
        <rFont val="Arial Narrow"/>
        <family val="2"/>
      </rPr>
      <t xml:space="preserve">Homologado por </t>
    </r>
    <r>
      <rPr>
        <b/>
        <sz val="11"/>
        <color theme="1"/>
        <rFont val="Arial Narrow"/>
        <family val="2"/>
      </rPr>
      <t>TRANSFERENCIAS</t>
    </r>
    <r>
      <rPr>
        <sz val="11"/>
        <color theme="1"/>
        <rFont val="Arial Narrow"/>
        <family val="2"/>
      </rPr>
      <t xml:space="preserve"> en la estructura</t>
    </r>
  </si>
  <si>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</si>
  <si>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</si>
  <si>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</si>
  <si>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</si>
  <si>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</si>
  <si>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</si>
  <si>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</si>
  <si>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</si>
  <si>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</si>
  <si>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</si>
  <si>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</si>
  <si>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</si>
  <si>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</si>
  <si>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2025</t>
  </si>
  <si>
    <t>Identificación de posibles fuentes de financiación del proyecto (seleccione con una X)</t>
  </si>
  <si>
    <t>Recursos UTP inversión*
(Asignación presupuestal 2025)</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</si>
  <si>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</si>
  <si>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Nación</t>
  </si>
  <si>
    <t xml:space="preserve">Departamento </t>
  </si>
  <si>
    <t xml:space="preserve">Municipio </t>
  </si>
  <si>
    <t>Empresa privada</t>
  </si>
  <si>
    <t>Sistema General de Regalías SGR</t>
  </si>
  <si>
    <t>Cooperación Internacional</t>
  </si>
  <si>
    <t>Otro ¿cuál?</t>
  </si>
  <si>
    <t>Promoción y Visibilidad Nacional de la UTP - Gestión y Mantenimiento de Convenios Alianzas y Redes</t>
  </si>
  <si>
    <t>Total proyecto</t>
  </si>
  <si>
    <t>Porcentaje</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</si>
  <si>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</si>
  <si>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2026</t>
  </si>
  <si>
    <t>Estimación de presupuesto año 2026</t>
  </si>
  <si>
    <t>Recursos UTP inversión*
(Asignación presupuestal 2026)</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</si>
  <si>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</si>
  <si>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</si>
  <si>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2027</t>
  </si>
  <si>
    <t>Estimación de presupuesto año 2027</t>
  </si>
  <si>
    <t>Recursos UTP inversión*
(Asignación presupuestal 2027)</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</si>
  <si>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</si>
  <si>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</si>
  <si>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2028</t>
  </si>
  <si>
    <t>Estimación de presupuesto año 2028</t>
  </si>
  <si>
    <t>Recursos UTP inversión
(Asignación presupuestal 2028)</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</si>
  <si>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</si>
  <si>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</si>
  <si>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</si>
  <si>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</si>
  <si>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</si>
  <si>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</si>
  <si>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</si>
  <si>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</si>
  <si>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</si>
  <si>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</si>
  <si>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</si>
  <si>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</si>
  <si>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</si>
  <si>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</si>
  <si>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</si>
  <si>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</si>
  <si>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</si>
  <si>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</si>
  <si>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</si>
  <si>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</si>
  <si>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</si>
  <si>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</si>
  <si>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</si>
  <si>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</si>
  <si>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</si>
  <si>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</si>
  <si>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</si>
  <si>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</si>
  <si>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</si>
  <si>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</si>
  <si>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</si>
  <si>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</si>
  <si>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</si>
  <si>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</si>
  <si>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</si>
  <si>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</si>
  <si>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</si>
  <si>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</si>
  <si>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</si>
  <si>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</si>
  <si>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</si>
  <si>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</si>
  <si>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</si>
  <si>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</si>
  <si>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</si>
  <si>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</si>
  <si>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</si>
  <si>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</si>
  <si>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</si>
  <si>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</si>
  <si>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</si>
  <si>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</si>
  <si>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</si>
  <si>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</si>
  <si>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</si>
  <si>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</si>
  <si>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</si>
  <si>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</si>
  <si>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</si>
  <si>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</si>
  <si>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Describa brevemente los beneficios económicos del proyecto</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</si>
  <si>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</si>
  <si>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</si>
  <si>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</si>
  <si>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</si>
  <si>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</si>
  <si>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</si>
  <si>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</si>
  <si>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</si>
  <si>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</si>
  <si>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</si>
  <si>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</si>
  <si>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</si>
  <si>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Administrativos</t>
  </si>
  <si>
    <t>Negación de visas a estudiantes UTP en Movilidad Internacional</t>
  </si>
  <si>
    <t>Moderado</t>
  </si>
  <si>
    <t>Menor</t>
  </si>
  <si>
    <t>- La imposibilidad de la participación presencial del estudiante.
- No ejecución del recurso comprometido.</t>
  </si>
  <si>
    <t xml:space="preserve">Divulgación de información de requisitos consulares a los estudiantes a través de las convocatorias y guia de movilidad.. </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</si>
  <si>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</si>
  <si>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</si>
  <si>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</si>
  <si>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</si>
  <si>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</si>
  <si>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</si>
  <si>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</si>
  <si>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</si>
  <si>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</si>
  <si>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</si>
  <si>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</si>
  <si>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</si>
  <si>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</si>
  <si>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</si>
  <si>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</si>
  <si>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</si>
  <si>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</si>
  <si>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N/A</t>
  </si>
  <si>
    <t>Plan Operativo</t>
  </si>
  <si>
    <t xml:space="preserve">Nuevo indicador </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</si>
  <si>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</si>
  <si>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</si>
  <si>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</si>
  <si>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</si>
  <si>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</si>
  <si>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</si>
  <si>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</si>
  <si>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</si>
  <si>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Financieros</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</si>
  <si>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</si>
  <si>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</si>
  <si>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</si>
  <si>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</si>
  <si>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</si>
  <si>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</si>
  <si>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</si>
  <si>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</si>
  <si>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</si>
  <si>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</si>
  <si>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</si>
  <si>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</si>
  <si>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</si>
  <si>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</si>
  <si>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</si>
  <si>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</si>
  <si>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</si>
  <si>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</si>
  <si>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</si>
  <si>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</si>
  <si>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</si>
  <si>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</si>
  <si>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</si>
  <si>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</si>
  <si>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</si>
  <si>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</si>
  <si>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</si>
  <si>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</si>
  <si>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</si>
  <si>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</si>
  <si>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</si>
  <si>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</si>
  <si>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</si>
  <si>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</si>
  <si>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</si>
  <si>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</si>
  <si>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</si>
  <si>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</si>
  <si>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</si>
  <si>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</si>
  <si>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</si>
  <si>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</si>
  <si>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</si>
  <si>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</si>
  <si>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</si>
  <si>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</si>
  <si>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</si>
  <si>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</si>
  <si>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</si>
  <si>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</si>
  <si>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FACTOR4</t>
  </si>
  <si>
    <t>2. ESTUDIANTES</t>
  </si>
  <si>
    <t>4. Organización</t>
  </si>
  <si>
    <t>4. Recursos materiales y servicios</t>
  </si>
  <si>
    <t>CRITERIO4</t>
  </si>
  <si>
    <t>FACTOR5</t>
  </si>
  <si>
    <t>5. Admisión y permanencia de estudiantes.</t>
  </si>
  <si>
    <t>5. Financiación</t>
  </si>
  <si>
    <t>CRITERIO5</t>
  </si>
  <si>
    <t>6. Investigación y creación artística</t>
  </si>
  <si>
    <t>FACTOR6</t>
  </si>
  <si>
    <t>6. Alianzas</t>
  </si>
  <si>
    <t>6. Investigación y transferencia</t>
  </si>
  <si>
    <t>CRITERIO6</t>
  </si>
  <si>
    <t>7. Pertinencia e impacto social</t>
  </si>
  <si>
    <t>FACTOR7</t>
  </si>
  <si>
    <t xml:space="preserve"> 3. PROFESORES</t>
  </si>
  <si>
    <t>7. Deberes y derechos del profesorado.</t>
  </si>
  <si>
    <t>7. Personal académico y de investigación</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</si>
  <si>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</si>
  <si>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</si>
  <si>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</si>
  <si>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</si>
  <si>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</si>
  <si>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</si>
  <si>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</si>
  <si>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</si>
  <si>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</si>
  <si>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</si>
  <si>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</si>
  <si>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</si>
  <si>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</si>
  <si>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</si>
  <si>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</si>
  <si>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</si>
  <si>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</si>
  <si>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</si>
  <si>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</si>
  <si>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</si>
  <si>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</si>
  <si>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</si>
  <si>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</si>
  <si>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</si>
  <si>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</si>
  <si>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</si>
  <si>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</si>
  <si>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</si>
  <si>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</si>
  <si>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</si>
  <si>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</si>
  <si>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</si>
  <si>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</si>
  <si>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</si>
  <si>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</si>
  <si>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</si>
  <si>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</si>
  <si>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</si>
  <si>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</si>
  <si>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</si>
  <si>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</si>
  <si>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</si>
  <si>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</si>
  <si>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</si>
  <si>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</si>
  <si>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</si>
  <si>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</si>
  <si>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</si>
  <si>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</si>
  <si>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</si>
  <si>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</si>
  <si>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</si>
  <si>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</si>
  <si>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</si>
  <si>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</si>
  <si>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Fortalecer la sostenibilidad ambiental y la gestión estratégica del campus para aportar al desarrollo social, mejorando continuamente el índice de contribución al desarrollo sostenible.</t>
  </si>
  <si>
    <t>23. Evaluación de directivas, profesores y personal administrativo.</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</si>
  <si>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</si>
  <si>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</si>
  <si>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</si>
  <si>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</si>
  <si>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</si>
  <si>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</si>
  <si>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</si>
  <si>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</si>
  <si>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</si>
  <si>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</si>
  <si>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</si>
  <si>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</si>
  <si>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</si>
  <si>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</si>
  <si>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</si>
  <si>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</si>
  <si>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</si>
  <si>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</si>
  <si>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</si>
  <si>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</si>
  <si>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</si>
  <si>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</si>
  <si>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</si>
  <si>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</si>
  <si>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</si>
  <si>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OBJETIVOS DE DESARROLLO SOSTENIBLE</t>
  </si>
  <si>
    <t>1. Poner fin a la pobreza en todas sus formas en todo el mundo</t>
  </si>
  <si>
    <t>Misionales - Extensión y proyección social</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</si>
  <si>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</si>
  <si>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</si>
  <si>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</si>
  <si>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</si>
  <si>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De apoyo - Egresados</t>
  </si>
  <si>
    <t>5. Lograr la igualddad entre todos los géneros y empoderar a todas las mujeres y las niñas</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</si>
  <si>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</si>
  <si>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</si>
  <si>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</si>
  <si>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</si>
  <si>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</si>
  <si>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</si>
  <si>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</si>
  <si>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</si>
  <si>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</si>
  <si>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</si>
  <si>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</si>
  <si>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</si>
  <si>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</si>
  <si>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</si>
  <si>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</si>
  <si>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</si>
  <si>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</si>
  <si>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</si>
  <si>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</si>
  <si>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</si>
  <si>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</si>
  <si>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</si>
  <si>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EA</t>
  </si>
  <si>
    <t>Medios, recursos e integración de las TIC en los procesos educativos</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</si>
  <si>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</si>
  <si>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</si>
  <si>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</si>
  <si>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</si>
  <si>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</si>
  <si>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</si>
  <si>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</si>
  <si>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</si>
  <si>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</si>
  <si>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Procesos asociados al desarrollo sostenible, la competitividad y la movilización social</t>
  </si>
  <si>
    <t>GSI</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</si>
  <si>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</si>
  <si>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</si>
  <si>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</si>
  <si>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</si>
  <si>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</si>
  <si>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Bienestar institucional, calidad de vida e inclusión en contextos universitarios</t>
  </si>
  <si>
    <t>CV</t>
  </si>
  <si>
    <t>Acompañamiento Integral e inclusión</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</si>
  <si>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</si>
  <si>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</si>
  <si>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</si>
  <si>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</si>
  <si>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</si>
  <si>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</si>
  <si>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</si>
  <si>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</si>
  <si>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</si>
  <si>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</si>
  <si>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</si>
  <si>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</si>
  <si>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</si>
  <si>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</si>
  <si>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</si>
  <si>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</si>
  <si>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</si>
  <si>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</si>
  <si>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</si>
  <si>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</si>
  <si>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</si>
  <si>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</si>
  <si>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</si>
  <si>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</si>
  <si>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</si>
  <si>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</si>
  <si>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</si>
  <si>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</si>
  <si>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</si>
  <si>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</si>
  <si>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</si>
  <si>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</si>
  <si>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</si>
  <si>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</si>
  <si>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</si>
  <si>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</si>
  <si>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</si>
  <si>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</si>
  <si>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</si>
  <si>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</si>
  <si>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</si>
  <si>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</si>
  <si>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</si>
  <si>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</si>
  <si>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</si>
  <si>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</si>
  <si>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</si>
  <si>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</si>
  <si>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</si>
  <si>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</si>
  <si>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</si>
  <si>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</si>
  <si>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</si>
  <si>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</si>
  <si>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</si>
  <si>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</si>
  <si>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</si>
  <si>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</si>
  <si>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</si>
  <si>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</si>
  <si>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</si>
  <si>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</si>
  <si>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</si>
  <si>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</si>
  <si>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</si>
  <si>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</si>
  <si>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</si>
  <si>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</si>
  <si>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</si>
  <si>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</si>
  <si>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</si>
  <si>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</si>
  <si>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</si>
  <si>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</si>
  <si>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</si>
  <si>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</si>
  <si>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</si>
  <si>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</si>
  <si>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</si>
  <si>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</si>
  <si>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</si>
  <si>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</si>
  <si>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</si>
  <si>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</si>
  <si>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</si>
  <si>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</si>
  <si>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</si>
  <si>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</si>
  <si>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</si>
  <si>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</si>
  <si>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</si>
  <si>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</si>
  <si>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</si>
  <si>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</si>
  <si>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</si>
  <si>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</si>
  <si>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</si>
  <si>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</si>
  <si>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</si>
  <si>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</si>
  <si>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</si>
  <si>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</si>
  <si>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</si>
  <si>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</si>
  <si>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</si>
  <si>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</si>
  <si>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</si>
  <si>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</si>
  <si>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</si>
  <si>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</si>
  <si>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</si>
  <si>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</si>
  <si>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</si>
  <si>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</si>
  <si>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</si>
  <si>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</si>
  <si>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</si>
  <si>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</si>
  <si>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</si>
  <si>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</si>
  <si>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</si>
  <si>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</si>
  <si>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</si>
  <si>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</si>
  <si>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</si>
  <si>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</si>
  <si>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</si>
  <si>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</si>
  <si>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</si>
  <si>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</si>
  <si>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</si>
  <si>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</si>
  <si>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</si>
  <si>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</si>
  <si>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</si>
  <si>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</si>
  <si>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</si>
  <si>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</si>
  <si>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</si>
  <si>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</si>
  <si>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</si>
  <si>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</si>
  <si>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</si>
  <si>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</si>
  <si>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</si>
  <si>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</si>
  <si>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</si>
  <si>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</si>
  <si>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</si>
  <si>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</si>
  <si>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</si>
  <si>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</si>
  <si>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</si>
  <si>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</si>
  <si>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</si>
  <si>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</si>
  <si>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</si>
  <si>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</si>
  <si>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</si>
  <si>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</si>
  <si>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</si>
  <si>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</si>
  <si>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</si>
  <si>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</si>
  <si>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</si>
  <si>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</si>
  <si>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</si>
  <si>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</si>
  <si>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</si>
  <si>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</si>
  <si>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</si>
  <si>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</si>
  <si>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</si>
  <si>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</si>
  <si>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</si>
  <si>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</si>
  <si>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</si>
  <si>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</si>
  <si>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</si>
  <si>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</si>
  <si>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</si>
  <si>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</si>
  <si>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</si>
  <si>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</si>
  <si>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</si>
  <si>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</si>
  <si>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</si>
  <si>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</si>
  <si>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</si>
  <si>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</si>
  <si>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</si>
  <si>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</si>
  <si>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</si>
  <si>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</si>
  <si>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</si>
  <si>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</si>
  <si>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</si>
  <si>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</si>
  <si>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</si>
  <si>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</si>
  <si>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</si>
  <si>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</si>
  <si>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</si>
  <si>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</si>
  <si>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</si>
  <si>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</si>
  <si>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</si>
  <si>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</si>
  <si>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</si>
  <si>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</si>
  <si>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</si>
  <si>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</si>
  <si>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</si>
  <si>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</si>
  <si>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</si>
  <si>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</si>
  <si>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</si>
  <si>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</si>
  <si>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</si>
  <si>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</si>
  <si>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</si>
  <si>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</si>
  <si>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</si>
  <si>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</si>
  <si>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</si>
  <si>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</si>
  <si>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</si>
  <si>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</si>
  <si>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</si>
  <si>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</si>
  <si>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</si>
  <si>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</si>
  <si>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</si>
  <si>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</si>
  <si>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</si>
  <si>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</si>
  <si>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</si>
  <si>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</si>
  <si>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</si>
  <si>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</si>
  <si>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</si>
  <si>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</si>
  <si>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</si>
  <si>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</si>
  <si>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</si>
  <si>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</si>
  <si>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</si>
  <si>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</si>
  <si>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</si>
  <si>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</si>
  <si>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</si>
  <si>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</si>
  <si>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</si>
  <si>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</si>
  <si>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</si>
  <si>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</si>
  <si>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</si>
  <si>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</si>
  <si>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</si>
  <si>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</si>
  <si>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</si>
  <si>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</si>
  <si>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</si>
  <si>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</si>
  <si>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</si>
  <si>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</si>
  <si>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</si>
  <si>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</si>
  <si>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</si>
  <si>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</si>
  <si>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</si>
  <si>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</si>
  <si>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</si>
  <si>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</si>
  <si>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</si>
  <si>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</si>
  <si>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</si>
  <si>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</si>
  <si>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</si>
  <si>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</si>
  <si>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</si>
  <si>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</si>
  <si>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</si>
  <si>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</si>
  <si>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</si>
  <si>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</si>
  <si>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</si>
  <si>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</si>
  <si>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</si>
  <si>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</si>
  <si>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</si>
  <si>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</si>
  <si>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</si>
  <si>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</si>
  <si>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</si>
  <si>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</si>
  <si>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</si>
  <si>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</si>
  <si>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</si>
  <si>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</si>
  <si>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</si>
  <si>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</si>
  <si>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</si>
  <si>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</si>
  <si>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</si>
  <si>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</si>
  <si>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</si>
  <si>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</si>
  <si>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</si>
  <si>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</si>
  <si>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</si>
  <si>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</si>
  <si>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</si>
  <si>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</si>
  <si>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</si>
  <si>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</si>
  <si>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</si>
  <si>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</si>
  <si>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</si>
  <si>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</si>
  <si>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</si>
  <si>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</si>
  <si>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</si>
  <si>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</si>
  <si>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</si>
  <si>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</si>
  <si>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</si>
  <si>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</si>
  <si>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</si>
  <si>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</si>
  <si>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</si>
  <si>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</si>
  <si>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</si>
  <si>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</si>
  <si>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</si>
  <si>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</si>
  <si>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</si>
  <si>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</si>
  <si>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</si>
  <si>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</si>
  <si>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</si>
  <si>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</si>
  <si>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</si>
  <si>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</si>
  <si>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</si>
  <si>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</si>
  <si>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</si>
  <si>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</si>
  <si>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</si>
  <si>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</si>
  <si>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</si>
  <si>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</si>
  <si>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</si>
  <si>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</si>
  <si>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</si>
  <si>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</si>
  <si>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</si>
  <si>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</si>
  <si>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</si>
  <si>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</si>
  <si>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</si>
  <si>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</si>
  <si>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</si>
  <si>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</si>
  <si>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</si>
  <si>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</si>
  <si>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</si>
  <si>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</si>
  <si>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</si>
  <si>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</si>
  <si>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</si>
  <si>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</si>
  <si>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</si>
  <si>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</si>
  <si>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</si>
  <si>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</si>
  <si>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</si>
  <si>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</si>
  <si>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</si>
  <si>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</si>
  <si>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</si>
  <si>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</si>
  <si>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</si>
  <si>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</si>
  <si>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</si>
  <si>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</si>
  <si>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</si>
  <si>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</si>
  <si>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</si>
  <si>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</si>
  <si>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</si>
  <si>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</si>
  <si>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</si>
  <si>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</si>
  <si>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</si>
  <si>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</si>
  <si>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</si>
  <si>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</si>
  <si>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</si>
  <si>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</si>
  <si>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</si>
  <si>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</si>
  <si>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</si>
  <si>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</si>
  <si>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</si>
  <si>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</si>
  <si>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</si>
  <si>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</si>
  <si>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</si>
  <si>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</si>
  <si>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</si>
  <si>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</si>
  <si>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</si>
  <si>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</si>
  <si>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</si>
  <si>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</si>
  <si>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</si>
  <si>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</si>
  <si>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</si>
  <si>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</si>
  <si>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</si>
  <si>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</si>
  <si>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</si>
  <si>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</si>
  <si>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</si>
  <si>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</si>
  <si>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</si>
  <si>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</si>
  <si>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</si>
  <si>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</si>
  <si>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</si>
  <si>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</si>
  <si>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</si>
  <si>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</si>
  <si>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</si>
  <si>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</si>
  <si>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</si>
  <si>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</si>
  <si>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</si>
  <si>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</si>
  <si>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</si>
  <si>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</si>
  <si>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</si>
  <si>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</si>
  <si>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</si>
  <si>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</si>
  <si>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</si>
  <si>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</si>
  <si>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</si>
  <si>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</si>
  <si>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</si>
  <si>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</si>
  <si>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</si>
  <si>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</si>
  <si>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</si>
  <si>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</si>
  <si>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</si>
  <si>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</si>
  <si>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</si>
  <si>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</si>
  <si>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</si>
  <si>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</si>
  <si>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</si>
  <si>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</si>
  <si>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</si>
  <si>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</si>
  <si>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</si>
  <si>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</si>
  <si>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</si>
  <si>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</si>
  <si>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</si>
  <si>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</si>
  <si>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</si>
  <si>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</si>
  <si>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</si>
  <si>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</si>
  <si>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</si>
  <si>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</si>
  <si>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</si>
  <si>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</si>
  <si>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</si>
  <si>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</si>
  <si>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</si>
  <si>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</si>
  <si>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</si>
  <si>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</si>
  <si>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</si>
  <si>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</si>
  <si>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</si>
  <si>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</si>
  <si>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</si>
  <si>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</si>
  <si>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</si>
  <si>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</si>
  <si>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</si>
  <si>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</si>
  <si>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</si>
  <si>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</si>
  <si>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</si>
  <si>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</si>
  <si>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</si>
  <si>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</si>
  <si>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</si>
  <si>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</si>
  <si>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</si>
  <si>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</si>
  <si>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</si>
  <si>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</si>
  <si>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</si>
  <si>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</si>
  <si>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</si>
  <si>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</si>
  <si>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</si>
  <si>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</si>
  <si>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</si>
  <si>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</si>
  <si>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</si>
  <si>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</si>
  <si>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</si>
  <si>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</si>
  <si>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</si>
  <si>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</si>
  <si>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</si>
  <si>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</si>
  <si>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</si>
  <si>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</si>
  <si>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</si>
  <si>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</si>
  <si>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</si>
  <si>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</si>
  <si>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</si>
  <si>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</si>
  <si>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</si>
  <si>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</si>
  <si>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</si>
  <si>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</si>
  <si>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</si>
  <si>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</si>
  <si>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</si>
  <si>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</si>
  <si>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</si>
  <si>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</si>
  <si>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</si>
  <si>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</si>
  <si>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</si>
  <si>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</si>
  <si>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</si>
  <si>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</si>
  <si>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</si>
  <si>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</si>
  <si>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</si>
  <si>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</si>
  <si>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</si>
  <si>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</si>
  <si>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</si>
  <si>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</si>
  <si>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</si>
  <si>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</si>
  <si>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</si>
  <si>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</si>
  <si>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</si>
  <si>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</si>
  <si>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</si>
  <si>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</si>
  <si>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</si>
  <si>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</si>
  <si>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</si>
  <si>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</si>
  <si>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</si>
  <si>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</si>
  <si>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</si>
  <si>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</si>
  <si>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</si>
  <si>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</si>
  <si>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</si>
  <si>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</si>
  <si>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</si>
  <si>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</si>
  <si>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</si>
  <si>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</si>
  <si>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</si>
  <si>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</si>
  <si>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</si>
  <si>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</si>
  <si>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</si>
  <si>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</si>
  <si>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</si>
  <si>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</si>
  <si>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</si>
  <si>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</si>
  <si>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</si>
  <si>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</si>
  <si>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</si>
  <si>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</si>
  <si>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</si>
  <si>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</si>
  <si>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</si>
  <si>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</si>
  <si>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</si>
  <si>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</si>
  <si>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</si>
  <si>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</si>
  <si>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</si>
  <si>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</si>
  <si>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</si>
  <si>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</si>
  <si>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</si>
  <si>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</si>
  <si>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</si>
  <si>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</si>
  <si>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</si>
  <si>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</si>
  <si>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</si>
  <si>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</si>
  <si>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</si>
  <si>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</si>
  <si>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</si>
  <si>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</si>
  <si>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</si>
  <si>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</si>
  <si>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</si>
  <si>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</si>
  <si>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</si>
  <si>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</si>
  <si>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</si>
  <si>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</si>
  <si>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</si>
  <si>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</si>
  <si>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</si>
  <si>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</si>
  <si>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</si>
  <si>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</si>
  <si>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</si>
  <si>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</si>
  <si>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</si>
  <si>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</si>
  <si>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</si>
  <si>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</si>
  <si>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</si>
  <si>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</si>
  <si>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</si>
  <si>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</si>
  <si>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</si>
  <si>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</si>
  <si>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</si>
  <si>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</si>
  <si>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</si>
  <si>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</si>
  <si>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</si>
  <si>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</si>
  <si>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</si>
  <si>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</si>
  <si>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</si>
  <si>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</si>
  <si>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</si>
  <si>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</si>
  <si>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</si>
  <si>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</si>
  <si>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</si>
  <si>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</si>
  <si>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</si>
  <si>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GSV0402 Estudiantes Egresados con doble titulación (Pregrado y Posgrado)</t>
  </si>
  <si>
    <t xml:space="preserve">Se ajusta la meta proyectada para el 2028 a148.  </t>
  </si>
  <si>
    <t>En el nivel administrativo, constituye una estrategia de benchmarking y de conocimiento compartido que implica la adaptación y actualización de los procesos institucionales a los del contexto internacional, impactando la economía de la región y alineándose con la dinámica económica mundial</t>
  </si>
  <si>
    <t>Soportes de movilidad, convenios, reporte vicerrectoría de investigaciones, innovación y extensión,  memorandos y otros de trabajo en red.</t>
  </si>
  <si>
    <t>∑((# de convenios internacionales suscritos / meta establecida)x100%)*40%) +
∑((# de participación en redes académicas, científicas o de cooperación / meta establecida)x100%)*30%) + 
∑((# Participación en ferias, congresos o misiones académicas en el exterior / meta establecida)x100%)*30%)</t>
  </si>
  <si>
    <t>Monitoreo del proceso de Internacionalización del currículo (programas con renovación curricular)</t>
  </si>
  <si>
    <t>El indicador muestra el porcentaje de programas de la universidad que han iniciado  o realizado renovación curricular la cual pone por norma y lineamientos  del PDI involucran componentes de internacionalización del currículo</t>
  </si>
  <si>
    <t>(Programas de la universidad con internacionalización del currículo/Total de programas de la universidad ) x 100</t>
  </si>
  <si>
    <t>Con este proyecto se promueven las relaciones que sientan la base para generar experiencias internacionales e interculturales de los estudiantes, docentes, investigadores y administradores, que les permitirá afrontar de manera proactiva su desempeño laboral en contextos globalizados profesionales de hoy en día. Esto facilita a la postre la inserción laboral de los estudiantes de la UTP y contribuye al relacionamiento oportuno y pertinente de los actores internos y externos a la universidad. También se fortalecen competencias comunicativas, interculturales, de trabajo en equipo y de liderazgo en quienes se movilizan. 
Así mismo el contar con estudiantes y docentes internacionales en los programas académicos y en el campus, enriquece el ambiente multicultural de la universidad y promueve la flexibilidad de currículos.</t>
  </si>
  <si>
    <t>El ajuste se realiza ya que desde al año 2022 se han gestionado los siguientes convenios de doble titulación:
1 convenio de doble titulación para los programas de  ingenierías con IMT Francia.
1 convenio de doble titulación para el programa de Ingeniería Mecánica  con la Universidad Politécnica de Madrid , España.
1 convenio de doble titulación para el programa de Ciencias del Deporte y la Recreación con la Universidad Autónoma del Carmen, México.
Estos convenios se han empezado a dinamizar e incrementado el numero de estudiantes en doble titulación.</t>
  </si>
  <si>
    <t>Nombre del indicador de pilar o programa nuevo o a eliminar</t>
  </si>
  <si>
    <t>Internacionalización Integral de la Universidad</t>
  </si>
  <si>
    <t xml:space="preserve">Presupuesto suficiente para viáticos, tiquetes y pago de inscripciones para eventos nacionales e internacionales.  
</t>
  </si>
  <si>
    <t>02 de julio de 2025</t>
  </si>
  <si>
    <r>
      <rPr>
        <b/>
        <sz val="11"/>
        <color theme="1"/>
        <rFont val="Arial Narrow"/>
        <family val="2"/>
      </rPr>
      <t>Plan operativo 1.</t>
    </r>
    <r>
      <rPr>
        <sz val="11"/>
        <color theme="1"/>
        <rFont val="Arial Narrow"/>
        <family val="2"/>
      </rPr>
      <t xml:space="preserve"> Promoción y visibilidad - nacional e internacional de la UTP y Gestión y mantenimiento de convenios, alianzas y redes</t>
    </r>
  </si>
  <si>
    <r>
      <rPr>
        <b/>
        <sz val="11"/>
        <color theme="1"/>
        <rFont val="Arial Narrow"/>
        <family val="2"/>
      </rPr>
      <t xml:space="preserve">Plan operativo 2. </t>
    </r>
    <r>
      <rPr>
        <sz val="11"/>
        <color theme="1"/>
        <rFont val="Arial Narrow"/>
        <family val="2"/>
      </rPr>
      <t>Movilidad nacional e Internacional</t>
    </r>
  </si>
  <si>
    <t>1 de 8</t>
  </si>
  <si>
    <t>2 de 8</t>
  </si>
  <si>
    <t>3 de 8</t>
  </si>
  <si>
    <t>4 de 8</t>
  </si>
  <si>
    <t>5 de 8</t>
  </si>
  <si>
    <t>6 de 8</t>
  </si>
  <si>
    <t>7 de 8</t>
  </si>
  <si>
    <t>8 de 8</t>
  </si>
  <si>
    <t>Acuerdo N° 26 del Consejo Superior Universitario</t>
  </si>
  <si>
    <t xml:space="preserve">Con el fin que la universidad sea un actor visible y competente en el contexto nacional e internacional, la comunidad universitaria debe prepararse y fortalecer competencias tales como las lingüísticas, interculturales, de tolerancia, de respeto, de comunicación, de trabajo en equipo, entre otras, para lograrlo, y así aprovechar las oportunidades que se presentan.
Hoy en día, sigue existiendo una baja vinculación, baja visualización y/o bajo aprovechamiento de las relaciones académicas internacionales e interinstitucionales por parte de la comunidad de la UTP. 
Un medio para alcanzar estos fines, es la promoción de la movilidad nacional e internacional en doble vía. Por esta razón, la universidad desde Relaciones Internacionales y gracias a los convenios que se firman y a la participación en distintos programas que se establecen, promueve, fortalece y desarrolla el involucramiento de la comunidad universitaria en las distintas convocatorias. Con esto se enriquece por una parte, el perfil profesional de los estudiantes y se mejoran sus posibilidades de inserción en la vida laboral, y, por otra parte, se apoya la formación integral de docentes y staff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</si>
</sst>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d/m/yyyy"/>
    <numFmt numFmtId="165" formatCode="0.0%"/>
    <numFmt numFmtId="166" formatCode="&quot;$&quot;\ #,##0"/>
    <numFmt numFmtId="167" formatCode="&quot;$&quot;\ #,##0.00"/>
    <numFmt numFmtId="168" formatCode="_(&quot;$&quot;\ * #,##0_);_(&quot;$&quot;\ * \(#,##0\);_(&quot;$&quot;\ * &quot;-&quot;??_);_(@_)"/>
    <numFmt numFmtId="169" formatCode="_(&quot;$&quot;\ * #,##0.00_);_(&quot;$&quot;\ * \(#,##0.00\);_(&quot;$&quot;\ * &quot;-&quot;??_);_(@_)"/>
    <numFmt numFmtId="170" formatCode="0.0"/>
    <numFmt numFmtId="171" formatCode="_(* #,##0_);_(* \(#,##0\);_(* &quot;-&quot;??_);_(@_)"/>
  </numFmts>
  <fonts count="43"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color theme="1"/>
      <name val="Arial Narrow"/>
      <family val="2"/>
    </font>
    <font>
      <sz val="11"/>
      <name val="Arial Narrow"/>
      <family val="2"/>
    </font>
    <font>
      <b/>
      <sz val="10"/>
      <color theme="0"/>
      <name val="Calibri"/>
      <family val="2"/>
    </font>
    <font>
      <b/>
      <sz val="10"/>
      <color theme="0"/>
      <name val="Calibri"/>
      <family val="2"/>
      <scheme val="minor"/>
    </font>
  </fonts>
  <fills count="31">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FF0000"/>
        <bgColor rgb="FFFF0000"/>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0"/>
        <bgColor rgb="FFFF0000"/>
      </patternFill>
    </fill>
    <fill>
      <patternFill patternType="solid">
        <fgColor theme="4" tint="-0.499984740745262"/>
        <bgColor indexed="64"/>
      </patternFill>
    </fill>
  </fills>
  <borders count="62">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2">
    <xf numFmtId="0" fontId="0" fillId="0" borderId="0" xfId="0"/>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6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10" fillId="7" borderId="13" xfId="0" applyFont="1" applyFill="1" applyBorder="1" applyAlignment="1">
      <alignment horizontal="center" vertical="center" wrapText="1"/>
    </xf>
    <xf numFmtId="0" fontId="9" fillId="0" borderId="0" xfId="0" applyFont="1" applyAlignment="1">
      <alignment horizontal="center" vertical="center"/>
    </xf>
    <xf numFmtId="0" fontId="12" fillId="5" borderId="1" xfId="0" applyFont="1" applyFill="1" applyBorder="1"/>
    <xf numFmtId="0" fontId="11" fillId="0" borderId="9" xfId="0" applyFont="1" applyBorder="1" applyAlignment="1">
      <alignment horizontal="center" vertical="center" wrapText="1"/>
    </xf>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24" xfId="0" applyFont="1" applyBorder="1" applyAlignment="1">
      <alignment horizontal="center" vertical="center" wrapText="1"/>
    </xf>
    <xf numFmtId="0" fontId="10" fillId="0" borderId="15" xfId="0" applyFont="1" applyBorder="1" applyAlignment="1">
      <alignment horizontal="center" vertical="center" wrapText="1"/>
    </xf>
    <xf numFmtId="0" fontId="10" fillId="7" borderId="24" xfId="0" applyFont="1" applyFill="1" applyBorder="1" applyAlignment="1">
      <alignment horizontal="center" vertical="center" wrapText="1"/>
    </xf>
    <xf numFmtId="0" fontId="1" fillId="0" borderId="24"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0" xfId="0" applyFont="1" applyFill="1" applyBorder="1" applyAlignment="1">
      <alignment horizontal="center" vertical="center" wrapText="1"/>
    </xf>
    <xf numFmtId="0" fontId="11" fillId="0" borderId="0" xfId="0" applyFont="1"/>
    <xf numFmtId="0" fontId="10" fillId="6" borderId="24" xfId="0" applyFont="1" applyFill="1" applyBorder="1" applyAlignment="1">
      <alignment horizontal="center" vertical="center" wrapText="1"/>
    </xf>
    <xf numFmtId="0" fontId="10" fillId="6" borderId="24" xfId="0"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horizontal="center" vertical="center" wrapText="1"/>
    </xf>
    <xf numFmtId="0" fontId="1" fillId="9" borderId="1" xfId="0" applyFont="1" applyFill="1" applyBorder="1" applyAlignment="1">
      <alignment vertical="center"/>
    </xf>
    <xf numFmtId="0" fontId="16" fillId="5" borderId="1" xfId="0" applyFont="1" applyFill="1" applyBorder="1" applyAlignment="1">
      <alignment vertical="center"/>
    </xf>
    <xf numFmtId="0" fontId="16" fillId="5" borderId="1" xfId="0" applyFont="1" applyFill="1" applyBorder="1" applyAlignment="1">
      <alignment vertical="center"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4" xfId="0" applyFont="1" applyFill="1" applyBorder="1" applyAlignment="1">
      <alignment horizontal="center" vertical="center"/>
    </xf>
    <xf numFmtId="0" fontId="10" fillId="0" borderId="0" xfId="0" applyFont="1" applyAlignment="1">
      <alignment vertical="center" wrapText="1"/>
    </xf>
    <xf numFmtId="0" fontId="10" fillId="5"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vertical="center"/>
    </xf>
    <xf numFmtId="0" fontId="10" fillId="6" borderId="13" xfId="0" applyFont="1" applyFill="1" applyBorder="1" applyAlignment="1">
      <alignment horizontal="center" vertical="center" wrapText="1"/>
    </xf>
    <xf numFmtId="0" fontId="11" fillId="5" borderId="1" xfId="0" applyFont="1" applyFill="1" applyBorder="1" applyAlignment="1">
      <alignment horizontal="left" vertical="center"/>
    </xf>
    <xf numFmtId="0" fontId="9" fillId="0" borderId="24" xfId="0" applyFont="1" applyBorder="1" applyAlignment="1">
      <alignment horizontal="center" vertical="center" wrapText="1"/>
    </xf>
    <xf numFmtId="9" fontId="9" fillId="0" borderId="24" xfId="0" applyNumberFormat="1" applyFont="1" applyBorder="1" applyAlignment="1">
      <alignment horizontal="center" vertical="center" wrapText="1"/>
    </xf>
    <xf numFmtId="9" fontId="9" fillId="11" borderId="24" xfId="0" applyNumberFormat="1"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24" xfId="0" applyFont="1" applyBorder="1" applyAlignment="1">
      <alignment vertical="center" wrapText="1"/>
    </xf>
    <xf numFmtId="0" fontId="9" fillId="0" borderId="24" xfId="0" applyFont="1" applyBorder="1" applyAlignment="1">
      <alignment horizontal="left" vertical="center" wrapText="1"/>
    </xf>
    <xf numFmtId="0" fontId="9" fillId="11" borderId="24" xfId="0" applyFont="1" applyFill="1" applyBorder="1" applyAlignment="1">
      <alignment horizontal="center" vertical="center" wrapText="1"/>
    </xf>
    <xf numFmtId="165" fontId="9" fillId="11" borderId="24" xfId="0" applyNumberFormat="1" applyFont="1" applyFill="1" applyBorder="1" applyAlignment="1">
      <alignment horizontal="center" vertical="center" wrapText="1"/>
    </xf>
    <xf numFmtId="165" fontId="9" fillId="11" borderId="24"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9" fontId="1" fillId="0" borderId="24" xfId="0" applyNumberFormat="1" applyFont="1" applyBorder="1" applyAlignment="1">
      <alignment horizontal="center" vertical="center" wrapText="1"/>
    </xf>
    <xf numFmtId="0" fontId="9" fillId="0" borderId="15" xfId="0" applyFont="1" applyBorder="1" applyAlignment="1">
      <alignment horizontal="left" vertical="center" wrapText="1"/>
    </xf>
    <xf numFmtId="0" fontId="11" fillId="5" borderId="24" xfId="0" applyFont="1" applyFill="1" applyBorder="1" applyAlignment="1">
      <alignment vertical="center"/>
    </xf>
    <xf numFmtId="0" fontId="11" fillId="5" borderId="24" xfId="0" applyFont="1" applyFill="1" applyBorder="1" applyAlignment="1">
      <alignment horizontal="center" vertical="center"/>
    </xf>
    <xf numFmtId="0" fontId="9"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9" fillId="11" borderId="24" xfId="0" applyFont="1" applyFill="1" applyBorder="1" applyAlignment="1">
      <alignment horizontal="left" vertical="center" wrapText="1"/>
    </xf>
    <xf numFmtId="0" fontId="11" fillId="0" borderId="20" xfId="0" applyFont="1" applyBorder="1" applyAlignment="1">
      <alignment vertical="center" wrapText="1"/>
    </xf>
    <xf numFmtId="9" fontId="11" fillId="0" borderId="24"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11" fillId="0" borderId="0" xfId="0" applyFont="1" applyAlignment="1">
      <alignment vertical="center"/>
    </xf>
    <xf numFmtId="0" fontId="10" fillId="6" borderId="35" xfId="0" applyFont="1" applyFill="1" applyBorder="1" applyAlignment="1">
      <alignment horizontal="center" vertical="center" wrapText="1"/>
    </xf>
    <xf numFmtId="0" fontId="7" fillId="10" borderId="24"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4" xfId="0" applyFont="1" applyFill="1" applyBorder="1" applyAlignment="1">
      <alignment horizontal="center" vertical="center" wrapText="1"/>
    </xf>
    <xf numFmtId="164" fontId="9" fillId="5" borderId="24" xfId="0" applyNumberFormat="1" applyFont="1" applyFill="1" applyBorder="1" applyAlignment="1">
      <alignment horizontal="center" vertical="center" wrapText="1"/>
    </xf>
    <xf numFmtId="166" fontId="9" fillId="0" borderId="24" xfId="0" applyNumberFormat="1" applyFont="1" applyBorder="1" applyAlignment="1">
      <alignment horizontal="center" vertical="center" wrapText="1"/>
    </xf>
    <xf numFmtId="166" fontId="16" fillId="5" borderId="1" xfId="0" applyNumberFormat="1" applyFont="1" applyFill="1" applyBorder="1" applyAlignment="1">
      <alignment vertical="center"/>
    </xf>
    <xf numFmtId="0" fontId="1" fillId="5" borderId="1" xfId="0" applyFont="1" applyFill="1" applyBorder="1" applyAlignment="1">
      <alignment vertical="center"/>
    </xf>
    <xf numFmtId="0" fontId="1" fillId="0" borderId="0" xfId="0" applyFont="1" applyAlignment="1">
      <alignment vertical="center"/>
    </xf>
    <xf numFmtId="0" fontId="18" fillId="3" borderId="1" xfId="0" applyFont="1" applyFill="1" applyBorder="1"/>
    <xf numFmtId="0" fontId="1" fillId="13" borderId="1" xfId="0" applyFont="1" applyFill="1" applyBorder="1"/>
    <xf numFmtId="0" fontId="1" fillId="0" borderId="0" xfId="0" applyFont="1"/>
    <xf numFmtId="0" fontId="5" fillId="3" borderId="1" xfId="0" applyFont="1" applyFill="1" applyBorder="1" applyAlignment="1">
      <alignment horizontal="center" vertical="center"/>
    </xf>
    <xf numFmtId="164" fontId="5" fillId="3" borderId="1" xfId="0" applyNumberFormat="1" applyFont="1" applyFill="1" applyBorder="1" applyAlignment="1">
      <alignment horizontal="center" vertical="center"/>
    </xf>
    <xf numFmtId="0" fontId="19" fillId="3" borderId="1" xfId="0" applyFont="1" applyFill="1" applyBorder="1"/>
    <xf numFmtId="0" fontId="20"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6"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4" xfId="0" applyFont="1" applyFill="1" applyBorder="1" applyAlignment="1">
      <alignment horizontal="center" vertical="center" wrapText="1"/>
    </xf>
    <xf numFmtId="0" fontId="7" fillId="10" borderId="24" xfId="0" applyFont="1" applyFill="1" applyBorder="1" applyAlignment="1">
      <alignment horizontal="left" vertical="center" wrapText="1"/>
    </xf>
    <xf numFmtId="0" fontId="9" fillId="10" borderId="24" xfId="0" applyFont="1" applyFill="1" applyBorder="1" applyAlignment="1">
      <alignment horizontal="center" vertical="center" wrapText="1"/>
    </xf>
    <xf numFmtId="167" fontId="11" fillId="0" borderId="24" xfId="0" applyNumberFormat="1" applyFont="1" applyBorder="1" applyAlignment="1">
      <alignment horizontal="center" vertical="center" wrapText="1"/>
    </xf>
    <xf numFmtId="166" fontId="9" fillId="10" borderId="24" xfId="0" applyNumberFormat="1" applyFont="1" applyFill="1" applyBorder="1" applyAlignment="1">
      <alignment horizontal="center" vertical="center"/>
    </xf>
    <xf numFmtId="166" fontId="9" fillId="5" borderId="1" xfId="0" applyNumberFormat="1" applyFont="1" applyFill="1" applyBorder="1"/>
    <xf numFmtId="166" fontId="10" fillId="6" borderId="24"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6" fontId="11" fillId="5" borderId="1" xfId="0" applyNumberFormat="1" applyFont="1" applyFill="1" applyBorder="1"/>
    <xf numFmtId="166" fontId="11" fillId="0" borderId="24" xfId="0" applyNumberFormat="1" applyFont="1" applyBorder="1" applyAlignment="1">
      <alignment horizontal="center" vertical="center" wrapText="1"/>
    </xf>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166" fontId="11" fillId="0" borderId="24" xfId="0" applyNumberFormat="1" applyFont="1" applyBorder="1" applyAlignment="1">
      <alignment horizontal="center" vertical="center"/>
    </xf>
    <xf numFmtId="168" fontId="9" fillId="0" borderId="24" xfId="0" applyNumberFormat="1" applyFont="1" applyBorder="1" applyAlignment="1">
      <alignment vertical="center" wrapText="1"/>
    </xf>
    <xf numFmtId="166" fontId="10" fillId="5" borderId="1" xfId="0" applyNumberFormat="1" applyFont="1" applyFill="1" applyBorder="1" applyAlignment="1">
      <alignment horizontal="center" vertical="center"/>
    </xf>
    <xf numFmtId="166" fontId="10" fillId="0" borderId="0" xfId="0" applyNumberFormat="1" applyFont="1" applyAlignment="1">
      <alignment horizontal="center" vertical="center"/>
    </xf>
    <xf numFmtId="169" fontId="10" fillId="5" borderId="1" xfId="0" applyNumberFormat="1" applyFont="1" applyFill="1" applyBorder="1" applyAlignment="1">
      <alignment horizontal="center" vertical="center"/>
    </xf>
    <xf numFmtId="166" fontId="10" fillId="0" borderId="24"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6" fontId="12" fillId="5" borderId="1" xfId="0" applyNumberFormat="1" applyFont="1" applyFill="1" applyBorder="1"/>
    <xf numFmtId="9" fontId="7" fillId="5" borderId="24"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2" fillId="5" borderId="1" xfId="0" applyFont="1" applyFill="1" applyBorder="1" applyAlignment="1">
      <alignment vertical="center" wrapText="1"/>
    </xf>
    <xf numFmtId="168" fontId="9" fillId="5" borderId="1" xfId="0" applyNumberFormat="1" applyFont="1" applyFill="1" applyBorder="1" applyAlignment="1">
      <alignment vertical="center" wrapText="1"/>
    </xf>
    <xf numFmtId="10" fontId="10" fillId="0" borderId="24"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xf numFmtId="0" fontId="11" fillId="11" borderId="1" xfId="0" applyFont="1" applyFill="1" applyBorder="1" applyAlignment="1">
      <alignment vertical="center" wrapText="1"/>
    </xf>
    <xf numFmtId="166" fontId="10" fillId="6" borderId="24" xfId="0" applyNumberFormat="1" applyFont="1" applyFill="1" applyBorder="1" applyAlignment="1">
      <alignment horizontal="center" vertical="center" wrapText="1"/>
    </xf>
    <xf numFmtId="0" fontId="11" fillId="6" borderId="24" xfId="0" applyFont="1" applyFill="1" applyBorder="1" applyAlignment="1">
      <alignment horizontal="center" vertical="center" wrapText="1"/>
    </xf>
    <xf numFmtId="166" fontId="10" fillId="11" borderId="24" xfId="0" applyNumberFormat="1" applyFont="1" applyFill="1" applyBorder="1" applyAlignment="1">
      <alignment horizontal="center" vertical="center" wrapText="1"/>
    </xf>
    <xf numFmtId="166" fontId="11" fillId="6" borderId="24" xfId="0" applyNumberFormat="1"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4"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6" fillId="11" borderId="1" xfId="0" applyFont="1" applyFill="1" applyBorder="1" applyAlignment="1">
      <alignment vertical="center" wrapText="1"/>
    </xf>
    <xf numFmtId="0" fontId="16" fillId="11" borderId="1" xfId="0" applyFont="1" applyFill="1" applyBorder="1" applyAlignment="1">
      <alignment vertical="center"/>
    </xf>
    <xf numFmtId="0" fontId="9" fillId="5" borderId="1" xfId="0" applyFont="1" applyFill="1" applyBorder="1" applyAlignment="1">
      <alignment vertical="center"/>
    </xf>
    <xf numFmtId="0" fontId="13" fillId="6" borderId="24" xfId="0" applyFont="1" applyFill="1" applyBorder="1" applyAlignment="1">
      <alignment horizontal="center" vertical="center"/>
    </xf>
    <xf numFmtId="0" fontId="13" fillId="6" borderId="24" xfId="0" applyFont="1" applyFill="1" applyBorder="1" applyAlignment="1">
      <alignment horizontal="center" vertical="center" wrapText="1"/>
    </xf>
    <xf numFmtId="0" fontId="9" fillId="10" borderId="24" xfId="0" applyFont="1" applyFill="1" applyBorder="1" applyAlignment="1">
      <alignment vertical="center" wrapText="1"/>
    </xf>
    <xf numFmtId="0" fontId="9" fillId="5" borderId="24" xfId="0" applyFont="1" applyFill="1" applyBorder="1" applyAlignment="1">
      <alignment vertical="center" wrapText="1"/>
    </xf>
    <xf numFmtId="0" fontId="18" fillId="5" borderId="1" xfId="0" applyFont="1" applyFill="1" applyBorder="1" applyAlignment="1">
      <alignment horizontal="center" vertical="center"/>
    </xf>
    <xf numFmtId="0" fontId="1" fillId="3" borderId="1" xfId="0" applyFont="1" applyFill="1" applyBorder="1" applyAlignment="1">
      <alignment horizontal="center"/>
    </xf>
    <xf numFmtId="0" fontId="1" fillId="11" borderId="1" xfId="0" applyFont="1" applyFill="1" applyBorder="1" applyAlignment="1">
      <alignment horizontal="center"/>
    </xf>
    <xf numFmtId="0" fontId="1" fillId="11" borderId="1" xfId="0" applyFont="1" applyFill="1" applyBorder="1" applyAlignment="1">
      <alignment vertical="center"/>
    </xf>
    <xf numFmtId="0" fontId="10" fillId="6" borderId="30" xfId="0" applyFont="1" applyFill="1" applyBorder="1" applyAlignment="1">
      <alignment horizontal="center" vertical="center"/>
    </xf>
    <xf numFmtId="0" fontId="1" fillId="5" borderId="1" xfId="0" applyFont="1" applyFill="1" applyBorder="1" applyAlignment="1">
      <alignment horizontal="center"/>
    </xf>
    <xf numFmtId="164" fontId="9" fillId="0" borderId="24" xfId="0" applyNumberFormat="1" applyFont="1" applyBorder="1" applyAlignment="1">
      <alignment horizontal="center" vertical="center" wrapText="1"/>
    </xf>
    <xf numFmtId="0" fontId="1" fillId="5" borderId="24" xfId="0" applyFont="1" applyFill="1" applyBorder="1"/>
    <xf numFmtId="0" fontId="9" fillId="0" borderId="10" xfId="0" applyFont="1" applyBorder="1" applyAlignment="1">
      <alignment horizontal="left" vertical="center" wrapText="1"/>
    </xf>
    <xf numFmtId="0" fontId="23" fillId="0" borderId="0" xfId="0" applyFont="1" applyAlignment="1">
      <alignment horizontal="center"/>
    </xf>
    <xf numFmtId="0" fontId="13" fillId="0" borderId="0" xfId="0" applyFont="1"/>
    <xf numFmtId="0" fontId="1" fillId="5" borderId="47" xfId="0" applyFont="1" applyFill="1" applyBorder="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12" borderId="24" xfId="0" applyFont="1" applyFill="1" applyBorder="1"/>
    <xf numFmtId="0" fontId="7" fillId="14" borderId="24" xfId="0" applyFont="1" applyFill="1" applyBorder="1" applyAlignment="1">
      <alignment horizontal="center" vertical="center"/>
    </xf>
    <xf numFmtId="0" fontId="1" fillId="18" borderId="24" xfId="0" applyFont="1" applyFill="1" applyBorder="1"/>
    <xf numFmtId="0" fontId="7" fillId="14" borderId="24" xfId="0" applyFont="1" applyFill="1" applyBorder="1"/>
    <xf numFmtId="0" fontId="9" fillId="19" borderId="24" xfId="0" applyFont="1" applyFill="1" applyBorder="1" applyAlignment="1">
      <alignment horizontal="center" vertical="center"/>
    </xf>
    <xf numFmtId="0" fontId="9" fillId="18" borderId="24" xfId="0" applyFont="1" applyFill="1" applyBorder="1" applyAlignment="1">
      <alignment horizontal="center" vertical="center"/>
    </xf>
    <xf numFmtId="0" fontId="9" fillId="12" borderId="24" xfId="0" applyFont="1" applyFill="1" applyBorder="1" applyAlignment="1">
      <alignment horizontal="center" vertical="center"/>
    </xf>
    <xf numFmtId="0" fontId="1" fillId="19" borderId="24" xfId="0" applyFont="1" applyFill="1" applyBorder="1"/>
    <xf numFmtId="0" fontId="9" fillId="0" borderId="24" xfId="0" applyFont="1" applyBorder="1" applyAlignment="1">
      <alignment horizontal="center" vertical="center"/>
    </xf>
    <xf numFmtId="0" fontId="1" fillId="5" borderId="52" xfId="0" applyFont="1" applyFill="1" applyBorder="1"/>
    <xf numFmtId="0" fontId="1" fillId="5" borderId="53" xfId="0" applyFont="1" applyFill="1" applyBorder="1"/>
    <xf numFmtId="0" fontId="1" fillId="5" borderId="54" xfId="0" applyFont="1" applyFill="1" applyBorder="1"/>
    <xf numFmtId="0" fontId="13" fillId="0" borderId="0" xfId="0" applyFont="1" applyAlignment="1">
      <alignment horizontal="center"/>
    </xf>
    <xf numFmtId="0" fontId="25" fillId="0" borderId="0" xfId="0" applyFont="1" applyAlignment="1">
      <alignment vertical="center" wrapText="1"/>
    </xf>
    <xf numFmtId="0" fontId="1" fillId="0" borderId="0" xfId="0" applyFont="1" applyAlignment="1">
      <alignment vertical="center" wrapText="1"/>
    </xf>
    <xf numFmtId="0" fontId="25" fillId="0" borderId="0" xfId="0" applyFont="1" applyAlignment="1">
      <alignment horizontal="left" vertical="center" wrapText="1"/>
    </xf>
    <xf numFmtId="0" fontId="15" fillId="20" borderId="24" xfId="0" applyFont="1" applyFill="1" applyBorder="1"/>
    <xf numFmtId="0" fontId="13" fillId="21" borderId="24" xfId="0" applyFont="1" applyFill="1" applyBorder="1" applyAlignment="1">
      <alignment vertical="center"/>
    </xf>
    <xf numFmtId="0" fontId="1" fillId="21" borderId="24" xfId="0" applyFont="1" applyFill="1" applyBorder="1" applyAlignment="1">
      <alignment vertical="center"/>
    </xf>
    <xf numFmtId="0" fontId="13" fillId="21" borderId="24" xfId="0" applyFont="1" applyFill="1" applyBorder="1" applyAlignment="1">
      <alignment vertical="center" wrapText="1"/>
    </xf>
    <xf numFmtId="0" fontId="25" fillId="21" borderId="24" xfId="0" applyFont="1" applyFill="1" applyBorder="1" applyAlignment="1">
      <alignment vertical="center" wrapText="1"/>
    </xf>
    <xf numFmtId="0" fontId="13" fillId="0" borderId="24" xfId="0" applyFont="1" applyBorder="1" applyAlignment="1">
      <alignment vertical="center"/>
    </xf>
    <xf numFmtId="0" fontId="1" fillId="21" borderId="24" xfId="0" applyFont="1" applyFill="1" applyBorder="1"/>
    <xf numFmtId="0" fontId="13" fillId="0" borderId="24" xfId="0" applyFont="1" applyBorder="1" applyAlignment="1">
      <alignment vertical="center" wrapText="1"/>
    </xf>
    <xf numFmtId="0" fontId="25" fillId="0" borderId="24" xfId="0" applyFont="1" applyBorder="1" applyAlignment="1">
      <alignment vertical="center" wrapText="1"/>
    </xf>
    <xf numFmtId="0" fontId="1" fillId="0" borderId="24" xfId="0" applyFont="1" applyBorder="1" applyAlignment="1">
      <alignment vertical="center"/>
    </xf>
    <xf numFmtId="0" fontId="13" fillId="21" borderId="55" xfId="0" applyFont="1" applyFill="1" applyBorder="1" applyAlignment="1">
      <alignment vertical="center"/>
    </xf>
    <xf numFmtId="0" fontId="13" fillId="0" borderId="24" xfId="0" applyFont="1" applyBorder="1"/>
    <xf numFmtId="0" fontId="1" fillId="0" borderId="24" xfId="0" applyFont="1" applyBorder="1" applyAlignment="1">
      <alignment wrapText="1"/>
    </xf>
    <xf numFmtId="0" fontId="1" fillId="21" borderId="24" xfId="0" applyFont="1" applyFill="1" applyBorder="1" applyAlignment="1">
      <alignment vertical="center" wrapText="1"/>
    </xf>
    <xf numFmtId="0" fontId="25" fillId="0" borderId="24" xfId="0" applyFont="1" applyBorder="1" applyAlignment="1">
      <alignment horizontal="left" vertical="center" wrapText="1"/>
    </xf>
    <xf numFmtId="0" fontId="1" fillId="0" borderId="24" xfId="0" applyFont="1" applyBorder="1" applyAlignment="1">
      <alignment vertical="center" wrapText="1"/>
    </xf>
    <xf numFmtId="0" fontId="25" fillId="21" borderId="24" xfId="0" applyFont="1" applyFill="1" applyBorder="1" applyAlignment="1">
      <alignment horizontal="left" vertical="center" wrapText="1"/>
    </xf>
    <xf numFmtId="0" fontId="13" fillId="20" borderId="24" xfId="0" applyFont="1" applyFill="1" applyBorder="1" applyAlignment="1">
      <alignment horizontal="center"/>
    </xf>
    <xf numFmtId="0" fontId="1" fillId="0" borderId="24"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vertical="top" wrapText="1"/>
    </xf>
    <xf numFmtId="0" fontId="13" fillId="0" borderId="0" xfId="0" applyFont="1" applyAlignment="1">
      <alignment horizontal="center" vertical="center"/>
    </xf>
    <xf numFmtId="0" fontId="27" fillId="0" borderId="0" xfId="0" applyFont="1"/>
    <xf numFmtId="0" fontId="28" fillId="7" borderId="24" xfId="0" applyFont="1" applyFill="1" applyBorder="1" applyAlignment="1">
      <alignment horizontal="center" vertical="center" wrapText="1"/>
    </xf>
    <xf numFmtId="0" fontId="28" fillId="7" borderId="24" xfId="0" applyFont="1" applyFill="1" applyBorder="1" applyAlignment="1">
      <alignment vertical="center" wrapText="1"/>
    </xf>
    <xf numFmtId="0" fontId="27" fillId="0" borderId="0" xfId="0" applyFont="1" applyAlignment="1">
      <alignment vertical="center"/>
    </xf>
    <xf numFmtId="0" fontId="28" fillId="5" borderId="30" xfId="0" applyFont="1" applyFill="1" applyBorder="1" applyAlignment="1">
      <alignment vertical="center" wrapText="1"/>
    </xf>
    <xf numFmtId="0" fontId="28" fillId="5" borderId="13" xfId="0" applyFont="1" applyFill="1" applyBorder="1" applyAlignment="1">
      <alignment horizontal="left" vertical="center" wrapText="1"/>
    </xf>
    <xf numFmtId="0" fontId="28" fillId="5" borderId="24" xfId="0" applyFont="1" applyFill="1" applyBorder="1" applyAlignment="1">
      <alignment horizontal="center" vertical="center" wrapText="1"/>
    </xf>
    <xf numFmtId="0" fontId="28" fillId="5" borderId="24" xfId="0" applyFont="1" applyFill="1" applyBorder="1" applyAlignment="1">
      <alignment horizontal="left" vertical="center" wrapText="1"/>
    </xf>
    <xf numFmtId="10" fontId="28" fillId="0" borderId="24" xfId="0" applyNumberFormat="1" applyFont="1" applyBorder="1" applyAlignment="1">
      <alignment horizontal="center" vertical="center" wrapText="1"/>
    </xf>
    <xf numFmtId="10" fontId="28" fillId="0" borderId="20" xfId="0" applyNumberFormat="1" applyFont="1" applyBorder="1" applyAlignment="1">
      <alignment horizontal="center" vertical="center" wrapText="1"/>
    </xf>
    <xf numFmtId="0" fontId="29" fillId="5" borderId="30" xfId="0" applyFont="1" applyFill="1" applyBorder="1" applyAlignment="1">
      <alignment vertical="center" wrapText="1"/>
    </xf>
    <xf numFmtId="0" fontId="29" fillId="0" borderId="20" xfId="0" applyFont="1" applyBorder="1" applyAlignment="1">
      <alignment vertical="center" wrapText="1"/>
    </xf>
    <xf numFmtId="0" fontId="27" fillId="0" borderId="24"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9" xfId="0" applyFont="1" applyBorder="1" applyAlignment="1">
      <alignment horizontal="center" vertical="center" wrapText="1"/>
    </xf>
    <xf numFmtId="10" fontId="27" fillId="0" borderId="24" xfId="0" applyNumberFormat="1" applyFont="1" applyBorder="1" applyAlignment="1">
      <alignment horizontal="center" vertical="center" wrapText="1"/>
    </xf>
    <xf numFmtId="0" fontId="29" fillId="0" borderId="24" xfId="0" applyFont="1" applyBorder="1" applyAlignment="1">
      <alignment vertical="center" wrapText="1"/>
    </xf>
    <xf numFmtId="10" fontId="29" fillId="0" borderId="24" xfId="0" applyNumberFormat="1" applyFont="1" applyBorder="1" applyAlignment="1">
      <alignment horizontal="center" vertical="center" wrapText="1"/>
    </xf>
    <xf numFmtId="165" fontId="29" fillId="0" borderId="24" xfId="0" applyNumberFormat="1" applyFont="1" applyBorder="1" applyAlignment="1">
      <alignment horizontal="center" vertical="center" wrapText="1"/>
    </xf>
    <xf numFmtId="9" fontId="29" fillId="0" borderId="24"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0" fontId="29" fillId="0" borderId="56" xfId="0" applyFont="1" applyBorder="1" applyAlignment="1">
      <alignment horizontal="center" vertical="center" wrapText="1"/>
    </xf>
    <xf numFmtId="0" fontId="29" fillId="0" borderId="10" xfId="0" applyFont="1" applyBorder="1" applyAlignment="1">
      <alignment horizontal="center" vertical="center" wrapText="1"/>
    </xf>
    <xf numFmtId="1" fontId="29" fillId="0" borderId="24"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Border="1" applyAlignment="1">
      <alignment horizontal="center" vertical="center"/>
    </xf>
    <xf numFmtId="9" fontId="27" fillId="0" borderId="24" xfId="0" applyNumberFormat="1" applyFont="1" applyBorder="1" applyAlignment="1">
      <alignment horizontal="center" vertical="center"/>
    </xf>
    <xf numFmtId="0" fontId="8" fillId="22" borderId="24" xfId="0" applyFont="1" applyFill="1" applyBorder="1" applyAlignment="1">
      <alignment horizontal="center" vertical="center" wrapText="1"/>
    </xf>
    <xf numFmtId="0" fontId="13" fillId="23" borderId="57" xfId="0" applyFont="1" applyFill="1" applyBorder="1" applyAlignment="1">
      <alignment vertical="center" wrapText="1"/>
    </xf>
    <xf numFmtId="0" fontId="8" fillId="23" borderId="24" xfId="0" applyFont="1" applyFill="1" applyBorder="1" applyAlignment="1">
      <alignment vertical="center" wrapText="1"/>
    </xf>
    <xf numFmtId="0" fontId="1" fillId="23" borderId="24" xfId="0" applyFont="1" applyFill="1" applyBorder="1" applyAlignment="1">
      <alignment horizontal="center" vertical="center" wrapText="1"/>
    </xf>
    <xf numFmtId="0" fontId="1" fillId="23" borderId="24" xfId="0" applyFont="1" applyFill="1" applyBorder="1" applyAlignment="1">
      <alignment horizontal="left" vertical="center" wrapText="1"/>
    </xf>
    <xf numFmtId="10" fontId="1" fillId="23" borderId="24"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0" fontId="9" fillId="23" borderId="24"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4" xfId="0" applyFont="1" applyFill="1" applyBorder="1" applyAlignment="1">
      <alignment horizontal="center" vertical="center" wrapText="1"/>
    </xf>
    <xf numFmtId="10" fontId="11" fillId="23" borderId="24" xfId="0" applyNumberFormat="1" applyFont="1" applyFill="1" applyBorder="1" applyAlignment="1">
      <alignment horizontal="center" vertical="center" wrapText="1"/>
    </xf>
    <xf numFmtId="0" fontId="7" fillId="23" borderId="24" xfId="0" applyFont="1" applyFill="1" applyBorder="1" applyAlignment="1">
      <alignment horizontal="left" vertical="center" wrapText="1"/>
    </xf>
    <xf numFmtId="0" fontId="11" fillId="23" borderId="24" xfId="0" applyFont="1" applyFill="1" applyBorder="1" applyAlignment="1">
      <alignment horizontal="left" vertical="center" wrapText="1"/>
    </xf>
    <xf numFmtId="0" fontId="9" fillId="23" borderId="24" xfId="0" applyFont="1" applyFill="1" applyBorder="1" applyAlignment="1">
      <alignment horizontal="left" wrapText="1"/>
    </xf>
    <xf numFmtId="9" fontId="11" fillId="23" borderId="24" xfId="0" applyNumberFormat="1" applyFont="1" applyFill="1" applyBorder="1" applyAlignment="1">
      <alignment horizontal="center" vertical="center" wrapText="1"/>
    </xf>
    <xf numFmtId="0" fontId="9" fillId="23" borderId="30" xfId="0" applyFont="1" applyFill="1" applyBorder="1" applyAlignment="1">
      <alignment vertical="center" wrapText="1"/>
    </xf>
    <xf numFmtId="10" fontId="9" fillId="23" borderId="24" xfId="0" applyNumberFormat="1" applyFont="1" applyFill="1" applyBorder="1" applyAlignment="1">
      <alignment horizontal="center" vertical="center" wrapText="1"/>
    </xf>
    <xf numFmtId="0" fontId="11" fillId="23" borderId="24" xfId="0" applyFont="1" applyFill="1" applyBorder="1" applyAlignment="1">
      <alignment horizontal="center" vertical="center" wrapText="1"/>
    </xf>
    <xf numFmtId="0" fontId="9" fillId="23" borderId="35" xfId="0" applyFont="1" applyFill="1" applyBorder="1" applyAlignment="1">
      <alignment horizontal="left" vertical="center" wrapText="1"/>
    </xf>
    <xf numFmtId="0" fontId="13" fillId="24" borderId="24" xfId="0" applyFont="1" applyFill="1" applyBorder="1" applyAlignment="1">
      <alignment vertical="center" wrapText="1"/>
    </xf>
    <xf numFmtId="0" fontId="7" fillId="24" borderId="30" xfId="0" applyFont="1" applyFill="1" applyBorder="1" applyAlignment="1">
      <alignment vertical="center" wrapText="1"/>
    </xf>
    <xf numFmtId="0" fontId="9" fillId="24" borderId="24"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4" xfId="0" applyFont="1" applyFill="1" applyBorder="1" applyAlignment="1">
      <alignment horizontal="center" vertical="center"/>
    </xf>
    <xf numFmtId="2" fontId="11" fillId="24" borderId="24"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4" xfId="0" applyFont="1" applyFill="1" applyBorder="1" applyAlignment="1">
      <alignment horizontal="center" vertical="center" wrapText="1"/>
    </xf>
    <xf numFmtId="10" fontId="11" fillId="24" borderId="24" xfId="0" applyNumberFormat="1" applyFont="1" applyFill="1" applyBorder="1" applyAlignment="1">
      <alignment horizontal="center" vertical="center" wrapText="1"/>
    </xf>
    <xf numFmtId="9" fontId="9" fillId="24" borderId="24" xfId="0" applyNumberFormat="1" applyFont="1" applyFill="1" applyBorder="1" applyAlignment="1">
      <alignment horizontal="center" vertical="center"/>
    </xf>
    <xf numFmtId="9" fontId="11" fillId="24" borderId="24" xfId="0" applyNumberFormat="1" applyFont="1" applyFill="1" applyBorder="1" applyAlignment="1">
      <alignment horizontal="center" vertical="center" wrapText="1"/>
    </xf>
    <xf numFmtId="10" fontId="9" fillId="24" borderId="24" xfId="0" applyNumberFormat="1" applyFont="1" applyFill="1" applyBorder="1" applyAlignment="1">
      <alignment horizontal="center" vertical="center" wrapText="1"/>
    </xf>
    <xf numFmtId="165" fontId="11" fillId="24" borderId="24" xfId="0" applyNumberFormat="1" applyFont="1" applyFill="1" applyBorder="1" applyAlignment="1">
      <alignment horizontal="center" vertical="center" wrapText="1"/>
    </xf>
    <xf numFmtId="9" fontId="11" fillId="24" borderId="24" xfId="0" applyNumberFormat="1" applyFont="1" applyFill="1" applyBorder="1" applyAlignment="1">
      <alignment horizontal="center" vertical="center"/>
    </xf>
    <xf numFmtId="0" fontId="11" fillId="24" borderId="13" xfId="0" applyFont="1" applyFill="1" applyBorder="1"/>
    <xf numFmtId="0" fontId="10" fillId="24" borderId="30" xfId="0" applyFont="1" applyFill="1" applyBorder="1" applyAlignment="1">
      <alignment vertical="center" wrapText="1"/>
    </xf>
    <xf numFmtId="1" fontId="11" fillId="24" borderId="24" xfId="0" applyNumberFormat="1" applyFont="1" applyFill="1" applyBorder="1" applyAlignment="1">
      <alignment horizontal="center" vertical="center" wrapText="1"/>
    </xf>
    <xf numFmtId="1" fontId="9" fillId="24" borderId="24" xfId="0" applyNumberFormat="1" applyFont="1" applyFill="1" applyBorder="1" applyAlignment="1">
      <alignment horizontal="center" vertical="center"/>
    </xf>
    <xf numFmtId="170" fontId="11" fillId="24" borderId="24" xfId="0" applyNumberFormat="1" applyFont="1" applyFill="1" applyBorder="1" applyAlignment="1">
      <alignment horizontal="center" vertical="center" wrapText="1"/>
    </xf>
    <xf numFmtId="0" fontId="9" fillId="24" borderId="24" xfId="0" applyFont="1" applyFill="1" applyBorder="1" applyAlignment="1">
      <alignment horizontal="center" wrapText="1"/>
    </xf>
    <xf numFmtId="2" fontId="9" fillId="24" borderId="24" xfId="0" applyNumberFormat="1" applyFont="1" applyFill="1" applyBorder="1" applyAlignment="1">
      <alignment horizontal="center" vertical="center"/>
    </xf>
    <xf numFmtId="1" fontId="9" fillId="24" borderId="24" xfId="0" applyNumberFormat="1" applyFont="1" applyFill="1" applyBorder="1" applyAlignment="1">
      <alignment horizontal="center" vertical="center" wrapText="1"/>
    </xf>
    <xf numFmtId="2" fontId="9" fillId="24" borderId="24" xfId="0" applyNumberFormat="1" applyFont="1" applyFill="1" applyBorder="1" applyAlignment="1">
      <alignment horizontal="center" vertical="center" wrapText="1"/>
    </xf>
    <xf numFmtId="0" fontId="7" fillId="24" borderId="24" xfId="0" applyFont="1" applyFill="1" applyBorder="1" applyAlignment="1">
      <alignment vertical="center" wrapText="1"/>
    </xf>
    <xf numFmtId="0" fontId="9" fillId="24" borderId="24" xfId="0" applyFont="1" applyFill="1" applyBorder="1" applyAlignment="1">
      <alignment vertical="center" wrapText="1"/>
    </xf>
    <xf numFmtId="9" fontId="9" fillId="24" borderId="24" xfId="0" applyNumberFormat="1" applyFont="1" applyFill="1" applyBorder="1" applyAlignment="1">
      <alignment horizontal="center" vertical="center" wrapText="1"/>
    </xf>
    <xf numFmtId="165" fontId="9" fillId="24" borderId="24" xfId="0" applyNumberFormat="1"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9" fillId="24" borderId="30" xfId="0" applyFont="1" applyFill="1" applyBorder="1" applyAlignment="1">
      <alignment horizontal="center" vertical="center" wrapText="1"/>
    </xf>
    <xf numFmtId="10" fontId="11" fillId="24" borderId="30" xfId="0" applyNumberFormat="1" applyFont="1" applyFill="1" applyBorder="1" applyAlignment="1">
      <alignment horizontal="center" vertical="center" wrapText="1"/>
    </xf>
    <xf numFmtId="10" fontId="11" fillId="24" borderId="30" xfId="0" applyNumberFormat="1" applyFont="1" applyFill="1" applyBorder="1" applyAlignment="1">
      <alignment horizontal="center" vertical="center"/>
    </xf>
    <xf numFmtId="9" fontId="11" fillId="24" borderId="30" xfId="0" applyNumberFormat="1" applyFont="1" applyFill="1" applyBorder="1" applyAlignment="1">
      <alignment horizontal="center" vertical="center"/>
    </xf>
    <xf numFmtId="0" fontId="13" fillId="25" borderId="24" xfId="0" applyFont="1" applyFill="1" applyBorder="1" applyAlignment="1">
      <alignment vertical="center" wrapText="1"/>
    </xf>
    <xf numFmtId="0" fontId="10" fillId="25" borderId="24" xfId="0" applyFont="1" applyFill="1" applyBorder="1" applyAlignment="1">
      <alignment vertical="center" wrapText="1"/>
    </xf>
    <xf numFmtId="0" fontId="9" fillId="25" borderId="24" xfId="0" applyFont="1" applyFill="1" applyBorder="1" applyAlignment="1">
      <alignment vertical="center" wrapText="1"/>
    </xf>
    <xf numFmtId="0" fontId="11" fillId="25" borderId="24" xfId="0" applyFont="1" applyFill="1" applyBorder="1" applyAlignment="1">
      <alignment horizontal="center" vertical="center" wrapText="1"/>
    </xf>
    <xf numFmtId="9" fontId="11" fillId="25" borderId="24" xfId="0" applyNumberFormat="1" applyFont="1" applyFill="1" applyBorder="1" applyAlignment="1">
      <alignment horizontal="center" vertical="center" wrapText="1"/>
    </xf>
    <xf numFmtId="0" fontId="11" fillId="25" borderId="24" xfId="0" applyFont="1" applyFill="1" applyBorder="1" applyAlignment="1">
      <alignment horizontal="left" vertical="center" wrapText="1"/>
    </xf>
    <xf numFmtId="165" fontId="11" fillId="25" borderId="24" xfId="0" applyNumberFormat="1" applyFont="1" applyFill="1" applyBorder="1" applyAlignment="1">
      <alignment horizontal="center" vertical="center" wrapText="1"/>
    </xf>
    <xf numFmtId="10" fontId="11" fillId="25" borderId="24" xfId="0" applyNumberFormat="1" applyFont="1" applyFill="1" applyBorder="1" applyAlignment="1">
      <alignment horizontal="center" vertical="center" wrapText="1"/>
    </xf>
    <xf numFmtId="0" fontId="9" fillId="25" borderId="24" xfId="0" applyFont="1" applyFill="1" applyBorder="1" applyAlignment="1">
      <alignment horizontal="left" vertical="center" wrapText="1"/>
    </xf>
    <xf numFmtId="171" fontId="9" fillId="25" borderId="24" xfId="0" applyNumberFormat="1" applyFont="1" applyFill="1" applyBorder="1" applyAlignment="1">
      <alignment horizontal="center" vertical="center" wrapText="1"/>
    </xf>
    <xf numFmtId="0" fontId="11" fillId="25" borderId="24" xfId="0" applyFont="1" applyFill="1" applyBorder="1" applyAlignment="1">
      <alignment horizontal="center" vertical="center"/>
    </xf>
    <xf numFmtId="0" fontId="9" fillId="25" borderId="24" xfId="0" applyFont="1" applyFill="1" applyBorder="1" applyAlignment="1">
      <alignment horizontal="center" vertical="center"/>
    </xf>
    <xf numFmtId="0" fontId="9" fillId="25" borderId="24" xfId="0" applyFont="1" applyFill="1" applyBorder="1" applyAlignment="1">
      <alignment horizontal="center" vertical="center" wrapText="1"/>
    </xf>
    <xf numFmtId="9" fontId="9" fillId="25" borderId="24" xfId="0" applyNumberFormat="1" applyFont="1" applyFill="1" applyBorder="1" applyAlignment="1">
      <alignment horizontal="center" vertical="center" wrapText="1"/>
    </xf>
    <xf numFmtId="0" fontId="11" fillId="25" borderId="24" xfId="0" applyFont="1" applyFill="1" applyBorder="1" applyAlignment="1">
      <alignment horizontal="left" vertical="center"/>
    </xf>
    <xf numFmtId="0" fontId="10" fillId="25" borderId="24" xfId="0" applyFont="1" applyFill="1" applyBorder="1" applyAlignment="1">
      <alignment vertical="center"/>
    </xf>
    <xf numFmtId="0" fontId="10" fillId="25" borderId="24" xfId="0" applyFont="1" applyFill="1" applyBorder="1" applyAlignment="1">
      <alignment horizontal="center" vertical="center" wrapText="1"/>
    </xf>
    <xf numFmtId="0" fontId="11" fillId="25" borderId="24" xfId="0" applyFont="1" applyFill="1" applyBorder="1" applyAlignment="1">
      <alignment vertical="center" wrapText="1"/>
    </xf>
    <xf numFmtId="0" fontId="16" fillId="25" borderId="24" xfId="0" applyFont="1" applyFill="1" applyBorder="1" applyAlignment="1">
      <alignment horizontal="left" vertical="center" wrapText="1"/>
    </xf>
    <xf numFmtId="0" fontId="13" fillId="26" borderId="35" xfId="0" applyFont="1" applyFill="1" applyBorder="1" applyAlignment="1">
      <alignment vertical="center" wrapText="1"/>
    </xf>
    <xf numFmtId="0" fontId="10" fillId="26" borderId="58" xfId="0" applyFont="1" applyFill="1" applyBorder="1" applyAlignment="1">
      <alignment vertical="center" wrapText="1"/>
    </xf>
    <xf numFmtId="0" fontId="11" fillId="26" borderId="35" xfId="0" applyFont="1" applyFill="1" applyBorder="1" applyAlignment="1">
      <alignment horizontal="center" vertical="center" wrapText="1"/>
    </xf>
    <xf numFmtId="0" fontId="11" fillId="26" borderId="59" xfId="0" applyFont="1" applyFill="1" applyBorder="1" applyAlignment="1">
      <alignment horizontal="center" vertical="center" wrapText="1"/>
    </xf>
    <xf numFmtId="0" fontId="9" fillId="26" borderId="35" xfId="0" applyFont="1" applyFill="1" applyBorder="1" applyAlignment="1">
      <alignment horizontal="center" vertical="center" wrapText="1"/>
    </xf>
    <xf numFmtId="0" fontId="10" fillId="26" borderId="24" xfId="0" applyFont="1" applyFill="1" applyBorder="1" applyAlignment="1">
      <alignment vertical="center" wrapText="1"/>
    </xf>
    <xf numFmtId="0" fontId="11" fillId="26" borderId="46"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4" xfId="0" applyFont="1" applyFill="1" applyBorder="1" applyAlignment="1">
      <alignment horizontal="center" vertical="center" wrapText="1"/>
    </xf>
    <xf numFmtId="0" fontId="11" fillId="26" borderId="24" xfId="0" applyFont="1" applyFill="1" applyBorder="1" applyAlignment="1">
      <alignment horizontal="center" vertical="center" wrapText="1"/>
    </xf>
    <xf numFmtId="0" fontId="10" fillId="26" borderId="57" xfId="0" applyFont="1" applyFill="1" applyBorder="1" applyAlignment="1">
      <alignment vertical="center" wrapText="1"/>
    </xf>
    <xf numFmtId="9" fontId="11" fillId="26" borderId="24" xfId="0" applyNumberFormat="1" applyFont="1" applyFill="1" applyBorder="1" applyAlignment="1">
      <alignment horizontal="center" vertical="center" wrapText="1"/>
    </xf>
    <xf numFmtId="0" fontId="11" fillId="26" borderId="30" xfId="0" applyFont="1" applyFill="1" applyBorder="1" applyAlignment="1">
      <alignment horizontal="center" vertical="center" wrapText="1"/>
    </xf>
    <xf numFmtId="0" fontId="11" fillId="26" borderId="24" xfId="0" applyFont="1" applyFill="1" applyBorder="1" applyAlignment="1">
      <alignment vertical="center" wrapText="1"/>
    </xf>
    <xf numFmtId="0" fontId="11" fillId="26" borderId="24" xfId="0" applyFont="1" applyFill="1" applyBorder="1" applyAlignment="1">
      <alignment horizontal="center" vertical="center"/>
    </xf>
    <xf numFmtId="0" fontId="9" fillId="26" borderId="24" xfId="0" applyFont="1" applyFill="1" applyBorder="1" applyAlignment="1">
      <alignment horizontal="center" vertical="center"/>
    </xf>
    <xf numFmtId="0" fontId="10" fillId="26" borderId="24" xfId="0" applyFont="1" applyFill="1" applyBorder="1" applyAlignment="1">
      <alignment horizontal="center" vertical="center" wrapText="1"/>
    </xf>
    <xf numFmtId="0" fontId="13" fillId="27" borderId="24" xfId="0" applyFont="1" applyFill="1" applyBorder="1" applyAlignment="1">
      <alignment vertical="center"/>
    </xf>
    <xf numFmtId="0" fontId="7" fillId="27" borderId="24" xfId="0" applyFont="1" applyFill="1" applyBorder="1" applyAlignment="1">
      <alignment vertical="center" wrapText="1"/>
    </xf>
    <xf numFmtId="0" fontId="9" fillId="27" borderId="24" xfId="0" applyFont="1" applyFill="1" applyBorder="1" applyAlignment="1">
      <alignment horizontal="center" vertical="center" wrapText="1"/>
    </xf>
    <xf numFmtId="0" fontId="9" fillId="27" borderId="13" xfId="0" applyFont="1" applyFill="1" applyBorder="1" applyAlignment="1">
      <alignment horizontal="center" vertical="center" wrapText="1"/>
    </xf>
    <xf numFmtId="165" fontId="9" fillId="27" borderId="24" xfId="0" applyNumberFormat="1" applyFont="1" applyFill="1" applyBorder="1" applyAlignment="1">
      <alignment horizontal="center" vertical="center" wrapText="1"/>
    </xf>
    <xf numFmtId="9" fontId="9" fillId="27" borderId="24" xfId="0" applyNumberFormat="1" applyFont="1" applyFill="1" applyBorder="1" applyAlignment="1">
      <alignment horizontal="center" vertical="center" wrapText="1"/>
    </xf>
    <xf numFmtId="171" fontId="9" fillId="27" borderId="24" xfId="0" applyNumberFormat="1" applyFont="1" applyFill="1" applyBorder="1" applyAlignment="1">
      <alignment horizontal="center" vertical="center" wrapText="1"/>
    </xf>
    <xf numFmtId="171" fontId="9" fillId="27" borderId="24" xfId="0" applyNumberFormat="1" applyFont="1" applyFill="1" applyBorder="1" applyAlignment="1">
      <alignment horizontal="center" vertical="center"/>
    </xf>
    <xf numFmtId="0" fontId="7" fillId="27" borderId="24" xfId="0" applyFont="1" applyFill="1" applyBorder="1" applyAlignment="1">
      <alignment horizontal="center" vertical="center" wrapText="1"/>
    </xf>
    <xf numFmtId="0" fontId="13" fillId="24" borderId="24" xfId="0" applyFont="1" applyFill="1" applyBorder="1" applyAlignment="1">
      <alignment vertical="center"/>
    </xf>
    <xf numFmtId="0" fontId="10" fillId="24" borderId="24" xfId="0" applyFont="1" applyFill="1" applyBorder="1" applyAlignment="1">
      <alignment vertical="center" wrapText="1"/>
    </xf>
    <xf numFmtId="0" fontId="31" fillId="24" borderId="24" xfId="0" applyFont="1" applyFill="1" applyBorder="1" applyAlignment="1">
      <alignment horizontal="center" vertical="center"/>
    </xf>
    <xf numFmtId="0" fontId="32" fillId="24" borderId="46" xfId="0" applyFont="1" applyFill="1" applyBorder="1" applyAlignment="1">
      <alignment horizontal="center" vertical="center" wrapText="1"/>
    </xf>
    <xf numFmtId="0" fontId="9" fillId="24" borderId="46" xfId="0" applyFont="1" applyFill="1" applyBorder="1" applyAlignment="1">
      <alignment horizontal="center" vertical="center" wrapText="1"/>
    </xf>
    <xf numFmtId="0" fontId="11" fillId="24" borderId="24" xfId="0" applyFont="1" applyFill="1" applyBorder="1" applyAlignment="1">
      <alignment horizontal="center" vertical="center"/>
    </xf>
    <xf numFmtId="0" fontId="32" fillId="24" borderId="60" xfId="0" applyFont="1" applyFill="1" applyBorder="1" applyAlignment="1">
      <alignment horizontal="center" vertical="center" wrapText="1"/>
    </xf>
    <xf numFmtId="0" fontId="9" fillId="24" borderId="60" xfId="0" applyFont="1" applyFill="1" applyBorder="1" applyAlignment="1">
      <alignment horizontal="center" vertical="center" wrapText="1"/>
    </xf>
    <xf numFmtId="0" fontId="7" fillId="24" borderId="24" xfId="0" applyFont="1" applyFill="1" applyBorder="1" applyAlignment="1">
      <alignment horizontal="center" vertical="center" wrapText="1"/>
    </xf>
    <xf numFmtId="0" fontId="10" fillId="27" borderId="24"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4" xfId="0" applyFont="1" applyFill="1" applyBorder="1" applyAlignment="1">
      <alignment horizontal="center" vertical="center"/>
    </xf>
    <xf numFmtId="9" fontId="11" fillId="27" borderId="24" xfId="0" applyNumberFormat="1" applyFont="1" applyFill="1" applyBorder="1" applyAlignment="1">
      <alignment horizontal="center" vertical="center" wrapText="1"/>
    </xf>
    <xf numFmtId="0" fontId="11" fillId="27" borderId="24" xfId="0" applyFont="1" applyFill="1" applyBorder="1" applyAlignment="1">
      <alignment horizontal="center" vertical="center" wrapText="1"/>
    </xf>
    <xf numFmtId="0" fontId="7" fillId="27" borderId="30" xfId="0" applyFont="1" applyFill="1" applyBorder="1" applyAlignment="1">
      <alignment vertical="center" wrapText="1"/>
    </xf>
    <xf numFmtId="0" fontId="9" fillId="27" borderId="35" xfId="0" applyFont="1" applyFill="1" applyBorder="1" applyAlignment="1">
      <alignment horizontal="center" vertical="center" wrapText="1"/>
    </xf>
    <xf numFmtId="0" fontId="9" fillId="27" borderId="59" xfId="0" applyFont="1" applyFill="1" applyBorder="1" applyAlignment="1">
      <alignment horizontal="center" vertical="center" wrapText="1"/>
    </xf>
    <xf numFmtId="0" fontId="9" fillId="27" borderId="35" xfId="0" applyFont="1" applyFill="1" applyBorder="1" applyAlignment="1">
      <alignment horizontal="center" vertical="center"/>
    </xf>
    <xf numFmtId="1" fontId="11" fillId="27" borderId="24" xfId="0" applyNumberFormat="1" applyFont="1" applyFill="1" applyBorder="1" applyAlignment="1">
      <alignment horizontal="center" vertical="center" wrapText="1"/>
    </xf>
    <xf numFmtId="0" fontId="33" fillId="27" borderId="24" xfId="0" applyFont="1" applyFill="1" applyBorder="1" applyAlignment="1">
      <alignment vertical="center" wrapText="1"/>
    </xf>
    <xf numFmtId="0" fontId="9" fillId="0" borderId="15" xfId="0" applyFont="1" applyBorder="1" applyAlignment="1">
      <alignment vertical="center" wrapText="1"/>
    </xf>
    <xf numFmtId="9" fontId="9" fillId="0" borderId="24" xfId="0" applyNumberFormat="1" applyFont="1" applyFill="1" applyBorder="1" applyAlignment="1">
      <alignment horizontal="center" vertical="center" wrapText="1"/>
    </xf>
    <xf numFmtId="164" fontId="9" fillId="0" borderId="35" xfId="0" applyNumberFormat="1" applyFont="1" applyBorder="1" applyAlignment="1">
      <alignment horizontal="center" vertical="center" wrapText="1"/>
    </xf>
    <xf numFmtId="9" fontId="11" fillId="0" borderId="24" xfId="0" applyNumberFormat="1" applyFont="1" applyFill="1" applyBorder="1" applyAlignment="1">
      <alignment horizontal="center" vertical="center" wrapText="1"/>
    </xf>
    <xf numFmtId="0" fontId="39" fillId="0" borderId="10" xfId="0" applyFont="1" applyBorder="1" applyAlignment="1">
      <alignment horizontal="center" vertical="center" wrapText="1"/>
    </xf>
    <xf numFmtId="0" fontId="11" fillId="0" borderId="24" xfId="0" applyFont="1" applyFill="1" applyBorder="1" applyAlignment="1">
      <alignment horizontal="center" vertical="center" wrapText="1"/>
    </xf>
    <xf numFmtId="0" fontId="9" fillId="11" borderId="24" xfId="0" applyFont="1" applyFill="1" applyBorder="1" applyAlignment="1">
      <alignment vertical="center" wrapText="1"/>
    </xf>
    <xf numFmtId="0" fontId="9" fillId="11" borderId="24"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24" xfId="0" applyFont="1" applyFill="1" applyBorder="1" applyAlignment="1">
      <alignment vertical="center"/>
    </xf>
    <xf numFmtId="0" fontId="9" fillId="5" borderId="24" xfId="0" applyFont="1" applyFill="1" applyBorder="1" applyAlignment="1">
      <alignment horizontal="center"/>
    </xf>
    <xf numFmtId="0" fontId="9" fillId="5" borderId="30" xfId="0" applyFont="1" applyFill="1" applyBorder="1"/>
    <xf numFmtId="0" fontId="9" fillId="5" borderId="24" xfId="0" applyFont="1" applyFill="1" applyBorder="1"/>
    <xf numFmtId="0" fontId="9" fillId="5" borderId="13" xfId="0" applyFont="1" applyFill="1" applyBorder="1"/>
    <xf numFmtId="0" fontId="9" fillId="0" borderId="61" xfId="0" applyFont="1" applyBorder="1"/>
    <xf numFmtId="0" fontId="9" fillId="5" borderId="61" xfId="0" applyFont="1" applyFill="1" applyBorder="1"/>
    <xf numFmtId="0" fontId="9" fillId="5" borderId="46" xfId="0" applyFont="1" applyFill="1" applyBorder="1"/>
    <xf numFmtId="0" fontId="9" fillId="5" borderId="35" xfId="0" applyFont="1" applyFill="1" applyBorder="1"/>
    <xf numFmtId="0" fontId="9" fillId="5" borderId="35" xfId="0" applyFont="1" applyFill="1" applyBorder="1" applyAlignment="1">
      <alignment horizontal="center"/>
    </xf>
    <xf numFmtId="0" fontId="7" fillId="6" borderId="35"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11" fillId="28" borderId="0" xfId="0" applyFont="1" applyFill="1"/>
    <xf numFmtId="0" fontId="0" fillId="28" borderId="0" xfId="0" applyFill="1"/>
    <xf numFmtId="9" fontId="9" fillId="29" borderId="24" xfId="0" applyNumberFormat="1" applyFont="1" applyFill="1" applyBorder="1" applyAlignment="1">
      <alignment horizontal="center" vertical="center" wrapText="1"/>
    </xf>
    <xf numFmtId="9" fontId="9" fillId="0" borderId="9" xfId="0" applyNumberFormat="1" applyFont="1" applyBorder="1" applyAlignment="1">
      <alignment horizontal="center" vertical="center" wrapText="1"/>
    </xf>
    <xf numFmtId="0" fontId="9" fillId="0" borderId="20" xfId="0" applyFont="1" applyBorder="1" applyAlignment="1">
      <alignment vertical="center" wrapText="1"/>
    </xf>
    <xf numFmtId="166" fontId="40" fillId="0" borderId="24" xfId="0" applyNumberFormat="1" applyFont="1" applyBorder="1" applyAlignment="1">
      <alignment horizontal="center" vertical="center"/>
    </xf>
    <xf numFmtId="0" fontId="10" fillId="6" borderId="21"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10" fillId="6" borderId="55" xfId="0" applyFont="1" applyFill="1" applyBorder="1" applyAlignment="1">
      <alignment horizontal="center" vertical="center" wrapText="1"/>
    </xf>
    <xf numFmtId="0" fontId="9" fillId="0" borderId="61" xfId="0" applyFont="1" applyBorder="1" applyAlignment="1">
      <alignment horizontal="center" vertical="center" wrapText="1"/>
    </xf>
    <xf numFmtId="9" fontId="11" fillId="0" borderId="61" xfId="0" applyNumberFormat="1" applyFont="1" applyBorder="1" applyAlignment="1">
      <alignment horizontal="center" vertical="center" wrapText="1"/>
    </xf>
    <xf numFmtId="1" fontId="11" fillId="0" borderId="61" xfId="0" applyNumberFormat="1" applyFont="1" applyBorder="1" applyAlignment="1">
      <alignment vertical="center" wrapText="1"/>
    </xf>
    <xf numFmtId="0" fontId="11" fillId="0" borderId="61" xfId="0" applyFont="1" applyBorder="1" applyAlignment="1">
      <alignment horizontal="center" vertical="center" wrapText="1"/>
    </xf>
    <xf numFmtId="0" fontId="7" fillId="0" borderId="61"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24" xfId="0" applyFont="1" applyBorder="1" applyAlignment="1">
      <alignment horizontal="center" vertical="center" wrapText="1"/>
    </xf>
    <xf numFmtId="9" fontId="40" fillId="0" borderId="24" xfId="0" applyNumberFormat="1" applyFont="1" applyBorder="1" applyAlignment="1">
      <alignment horizontal="center" vertical="center" wrapText="1"/>
    </xf>
    <xf numFmtId="9" fontId="40" fillId="11" borderId="24" xfId="0" applyNumberFormat="1" applyFont="1" applyFill="1" applyBorder="1" applyAlignment="1">
      <alignment horizontal="center" vertical="center" wrapText="1"/>
    </xf>
    <xf numFmtId="0" fontId="40" fillId="0" borderId="24" xfId="0" applyFont="1" applyBorder="1" applyAlignment="1">
      <alignment vertical="center" wrapText="1"/>
    </xf>
    <xf numFmtId="0" fontId="9" fillId="0" borderId="61" xfId="0" applyFont="1" applyBorder="1" applyAlignment="1">
      <alignment horizontal="left" vertical="center" wrapText="1"/>
    </xf>
    <xf numFmtId="0" fontId="41" fillId="3" borderId="5"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2" fillId="30" borderId="8" xfId="0" applyFont="1" applyFill="1" applyBorder="1" applyAlignment="1">
      <alignment horizontal="center" vertical="center"/>
    </xf>
    <xf numFmtId="14" fontId="42" fillId="30" borderId="6" xfId="0" quotePrefix="1" applyNumberFormat="1" applyFont="1" applyFill="1" applyBorder="1" applyAlignment="1">
      <alignment horizontal="center" vertical="center"/>
    </xf>
    <xf numFmtId="164" fontId="41" fillId="3" borderId="5" xfId="0" applyNumberFormat="1" applyFont="1" applyFill="1" applyBorder="1" applyAlignment="1">
      <alignment horizontal="center" vertical="center"/>
    </xf>
    <xf numFmtId="0" fontId="40" fillId="0" borderId="61" xfId="0" applyFont="1" applyBorder="1" applyAlignment="1" applyProtection="1">
      <alignment horizontal="center" vertical="center" wrapText="1"/>
      <protection locked="0"/>
    </xf>
    <xf numFmtId="14" fontId="40" fillId="0" borderId="61"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9" fillId="0" borderId="9" xfId="0" applyFont="1" applyBorder="1" applyAlignment="1">
      <alignment horizontal="center" vertical="center" wrapText="1"/>
    </xf>
    <xf numFmtId="0" fontId="3" fillId="0" borderId="12" xfId="0" applyFont="1" applyBorder="1"/>
    <xf numFmtId="0" fontId="3" fillId="0" borderId="10" xfId="0" applyFont="1" applyBorder="1"/>
    <xf numFmtId="0" fontId="9" fillId="0" borderId="9" xfId="0" applyFont="1" applyBorder="1" applyAlignment="1">
      <alignment horizontal="left" vertical="center" wrapText="1"/>
    </xf>
    <xf numFmtId="0" fontId="10" fillId="6" borderId="9" xfId="0" applyFont="1" applyFill="1" applyBorder="1" applyAlignment="1">
      <alignment horizontal="center" vertical="center" wrapText="1"/>
    </xf>
    <xf numFmtId="0" fontId="3" fillId="0" borderId="26" xfId="0" applyFont="1" applyBorder="1"/>
    <xf numFmtId="0" fontId="9" fillId="0" borderId="9" xfId="0" applyFont="1" applyBorder="1" applyAlignment="1">
      <alignment horizontal="left" vertical="center"/>
    </xf>
    <xf numFmtId="0" fontId="3" fillId="0" borderId="12" xfId="0" applyFont="1" applyBorder="1" applyAlignment="1">
      <alignment horizontal="left"/>
    </xf>
    <xf numFmtId="0" fontId="3" fillId="0" borderId="10" xfId="0" applyFont="1" applyBorder="1" applyAlignment="1">
      <alignment horizontal="left"/>
    </xf>
    <xf numFmtId="0" fontId="11" fillId="0" borderId="9" xfId="0" applyFont="1" applyBorder="1" applyAlignment="1">
      <alignment horizontal="left" vertical="center" wrapText="1"/>
    </xf>
    <xf numFmtId="0" fontId="10" fillId="6" borderId="9" xfId="0" applyFont="1" applyFill="1" applyBorder="1" applyAlignment="1">
      <alignment horizontal="center" vertical="center"/>
    </xf>
    <xf numFmtId="0" fontId="10" fillId="6" borderId="21" xfId="0" applyFont="1" applyFill="1" applyBorder="1" applyAlignment="1">
      <alignment horizontal="center" vertical="center" wrapText="1"/>
    </xf>
    <xf numFmtId="0" fontId="3" fillId="0" borderId="22" xfId="0" applyFont="1" applyBorder="1"/>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7" xfId="0" applyFont="1" applyBorder="1"/>
    <xf numFmtId="0" fontId="3" fillId="0" borderId="28" xfId="0" applyFont="1" applyBorder="1"/>
    <xf numFmtId="0" fontId="11" fillId="0" borderId="9" xfId="0" applyFont="1" applyBorder="1" applyAlignment="1">
      <alignment horizontal="left" vertical="center"/>
    </xf>
    <xf numFmtId="0" fontId="9" fillId="0" borderId="12" xfId="0" applyFont="1" applyBorder="1" applyAlignment="1">
      <alignment horizontal="left" vertical="center"/>
    </xf>
    <xf numFmtId="0" fontId="10" fillId="6" borderId="20" xfId="0" applyFont="1" applyFill="1" applyBorder="1" applyAlignment="1">
      <alignment horizontal="center" vertical="center" wrapText="1"/>
    </xf>
    <xf numFmtId="0" fontId="3" fillId="0" borderId="23" xfId="0" applyFont="1" applyBorder="1"/>
    <xf numFmtId="0" fontId="3" fillId="0" borderId="25" xfId="0" applyFont="1" applyBorder="1"/>
    <xf numFmtId="0" fontId="11" fillId="6" borderId="9" xfId="0" applyFont="1" applyFill="1" applyBorder="1" applyAlignment="1">
      <alignment horizontal="left" vertical="center" wrapText="1"/>
    </xf>
    <xf numFmtId="0" fontId="14" fillId="6" borderId="9" xfId="0" applyFont="1" applyFill="1" applyBorder="1" applyAlignment="1">
      <alignment horizontal="center" vertical="center" wrapText="1"/>
    </xf>
    <xf numFmtId="0" fontId="11" fillId="0" borderId="27" xfId="0" applyFont="1" applyBorder="1" applyAlignment="1">
      <alignment horizontal="left" vertical="center" wrapText="1"/>
    </xf>
    <xf numFmtId="0" fontId="3" fillId="0" borderId="31" xfId="0" applyFont="1" applyBorder="1"/>
    <xf numFmtId="0" fontId="10" fillId="5" borderId="2" xfId="0" applyFont="1" applyFill="1" applyBorder="1" applyAlignment="1">
      <alignment horizontal="center" vertical="center"/>
    </xf>
    <xf numFmtId="0" fontId="3" fillId="0" borderId="29" xfId="0" applyFont="1" applyBorder="1"/>
    <xf numFmtId="0" fontId="3" fillId="0" borderId="32"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49" fontId="9" fillId="0" borderId="9" xfId="0" applyNumberFormat="1" applyFont="1" applyBorder="1" applyAlignment="1">
      <alignment horizontal="left" vertical="center" wrapText="1"/>
    </xf>
    <xf numFmtId="0" fontId="17" fillId="6" borderId="20" xfId="0" applyFont="1" applyFill="1" applyBorder="1" applyAlignment="1">
      <alignment horizontal="center" vertical="center" textRotation="90" wrapText="1"/>
    </xf>
    <xf numFmtId="0" fontId="17" fillId="6" borderId="20" xfId="0" applyFont="1" applyFill="1" applyBorder="1" applyAlignment="1">
      <alignment horizontal="center" vertical="center" textRotation="90"/>
    </xf>
    <xf numFmtId="0" fontId="10" fillId="6" borderId="33" xfId="0" applyFont="1" applyFill="1" applyBorder="1" applyAlignment="1">
      <alignment horizontal="center" vertical="center" wrapText="1"/>
    </xf>
    <xf numFmtId="0" fontId="7" fillId="0" borderId="20" xfId="0" applyFont="1" applyBorder="1" applyAlignment="1">
      <alignment horizontal="center" vertical="center" wrapText="1"/>
    </xf>
    <xf numFmtId="0" fontId="3" fillId="0" borderId="55" xfId="0" applyFont="1" applyBorder="1"/>
    <xf numFmtId="0" fontId="7" fillId="6" borderId="9"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3" fillId="0" borderId="37" xfId="0" applyFont="1" applyBorder="1"/>
    <xf numFmtId="0" fontId="3" fillId="0" borderId="38" xfId="0" applyFont="1" applyBorder="1"/>
    <xf numFmtId="0" fontId="9" fillId="5" borderId="9" xfId="0" applyFont="1" applyFill="1" applyBorder="1" applyAlignment="1">
      <alignment horizontal="center" vertical="center" wrapText="1"/>
    </xf>
    <xf numFmtId="0" fontId="9" fillId="0" borderId="9" xfId="0" applyFont="1" applyBorder="1" applyAlignment="1">
      <alignment horizontal="center" vertical="center"/>
    </xf>
    <xf numFmtId="0" fontId="10" fillId="5" borderId="2"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3" fillId="0" borderId="58" xfId="0" applyFont="1" applyBorder="1"/>
    <xf numFmtId="0" fontId="7" fillId="5" borderId="30"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5" borderId="35" xfId="0" applyFont="1" applyFill="1" applyBorder="1" applyAlignment="1">
      <alignment horizontal="center" vertical="center" wrapText="1"/>
    </xf>
    <xf numFmtId="168" fontId="9" fillId="0" borderId="20"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xf numFmtId="0" fontId="7" fillId="14" borderId="20"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0" borderId="42" xfId="0" applyFont="1" applyBorder="1"/>
    <xf numFmtId="168" fontId="9" fillId="5" borderId="40" xfId="0" applyNumberFormat="1" applyFont="1" applyFill="1" applyBorder="1" applyAlignment="1">
      <alignment horizontal="center" vertical="center" wrapText="1"/>
    </xf>
    <xf numFmtId="0" fontId="3" fillId="0" borderId="41" xfId="0" applyFont="1" applyBorder="1"/>
    <xf numFmtId="168" fontId="9" fillId="5" borderId="20" xfId="0" applyNumberFormat="1" applyFont="1" applyFill="1" applyBorder="1" applyAlignment="1">
      <alignment horizontal="center" vertical="center" wrapText="1"/>
    </xf>
    <xf numFmtId="0" fontId="10" fillId="14" borderId="20" xfId="0" applyFont="1" applyFill="1" applyBorder="1" applyAlignment="1">
      <alignment horizontal="center" vertical="center" wrapText="1"/>
    </xf>
    <xf numFmtId="0" fontId="22" fillId="15" borderId="20" xfId="0" applyFont="1" applyFill="1" applyBorder="1" applyAlignment="1">
      <alignment horizontal="center" vertical="center" wrapText="1"/>
    </xf>
    <xf numFmtId="0" fontId="22" fillId="15"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0" fillId="14" borderId="33" xfId="0" applyFont="1" applyFill="1" applyBorder="1" applyAlignment="1">
      <alignment horizontal="center" vertical="center" wrapText="1"/>
    </xf>
    <xf numFmtId="0" fontId="7" fillId="6" borderId="9" xfId="0" applyFont="1" applyFill="1" applyBorder="1" applyAlignment="1">
      <alignment horizontal="center"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6"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1" fillId="0" borderId="14" xfId="0" applyFont="1" applyBorder="1" applyAlignment="1">
      <alignment horizontal="left" vertical="center" wrapText="1"/>
    </xf>
    <xf numFmtId="0" fontId="3" fillId="0" borderId="39" xfId="0" applyFont="1" applyBorder="1"/>
    <xf numFmtId="0" fontId="11" fillId="14" borderId="9" xfId="0" applyFont="1" applyFill="1" applyBorder="1" applyAlignment="1">
      <alignment horizontal="left" vertical="center" wrapText="1"/>
    </xf>
    <xf numFmtId="0" fontId="9" fillId="5" borderId="2" xfId="0" applyFont="1" applyFill="1" applyBorder="1" applyAlignment="1">
      <alignment horizontal="left" vertical="center"/>
    </xf>
    <xf numFmtId="0" fontId="7" fillId="5"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7" fillId="0" borderId="43" xfId="0" applyFont="1" applyBorder="1" applyAlignment="1">
      <alignment horizontal="center" vertical="center" wrapText="1"/>
    </xf>
    <xf numFmtId="0" fontId="3" fillId="0" borderId="44" xfId="0" applyFont="1" applyBorder="1"/>
    <xf numFmtId="0" fontId="3" fillId="0" borderId="45" xfId="0" applyFont="1" applyBorder="1"/>
    <xf numFmtId="166" fontId="10" fillId="6" borderId="9" xfId="0" applyNumberFormat="1" applyFont="1" applyFill="1" applyBorder="1" applyAlignment="1">
      <alignment horizontal="center" vertical="center" wrapText="1"/>
    </xf>
    <xf numFmtId="166" fontId="10" fillId="6"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9" fillId="6" borderId="9" xfId="0" applyFont="1" applyFill="1" applyBorder="1" applyAlignment="1">
      <alignment horizontal="left" vertical="center" wrapText="1"/>
    </xf>
    <xf numFmtId="0" fontId="10" fillId="6" borderId="21" xfId="0" applyFont="1" applyFill="1" applyBorder="1" applyAlignment="1">
      <alignment horizontal="center" vertical="center"/>
    </xf>
    <xf numFmtId="0" fontId="7" fillId="6" borderId="21" xfId="0" applyFont="1" applyFill="1" applyBorder="1" applyAlignment="1">
      <alignment horizontal="center" vertical="center" wrapText="1"/>
    </xf>
    <xf numFmtId="0" fontId="7" fillId="16" borderId="61" xfId="0" applyFont="1" applyFill="1" applyBorder="1" applyAlignment="1">
      <alignment horizont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5" fillId="0" borderId="0" xfId="0" applyFont="1" applyAlignment="1">
      <alignment horizontal="center" vertical="center" wrapText="1"/>
    </xf>
    <xf numFmtId="0" fontId="24" fillId="5" borderId="2" xfId="0" applyFont="1" applyFill="1" applyBorder="1" applyAlignment="1">
      <alignment horizontal="center" vertical="center"/>
    </xf>
    <xf numFmtId="0" fontId="22" fillId="17" borderId="9" xfId="0" applyFont="1" applyFill="1" applyBorder="1" applyAlignment="1">
      <alignment horizontal="center" vertical="center"/>
    </xf>
    <xf numFmtId="0" fontId="22" fillId="17" borderId="20" xfId="0" applyFont="1" applyFill="1" applyBorder="1" applyAlignment="1">
      <alignment horizontal="center" vertical="center"/>
    </xf>
    <xf numFmtId="0" fontId="29" fillId="0" borderId="20" xfId="0" applyFont="1" applyBorder="1" applyAlignment="1">
      <alignment horizontal="center" vertical="center" wrapText="1"/>
    </xf>
    <xf numFmtId="1" fontId="30"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5" fontId="9" fillId="24" borderId="20" xfId="0" applyNumberFormat="1" applyFont="1" applyFill="1" applyBorder="1" applyAlignment="1">
      <alignment horizontal="center" vertical="center" wrapText="1"/>
    </xf>
  </cellXfs>
  <cellStyles count="1">
    <cellStyle name="Normal" xfId="0" builtinId="0"/>
  </cellStyles>
  <dxfs count="10">
    <dxf>
      <numFmt numFmtId="172" formatCode="&quot;Riesgo Marginal&quot;"/>
      <fill>
        <patternFill patternType="solid">
          <fgColor theme="0"/>
          <bgColor theme="0"/>
        </patternFill>
      </fill>
    </dxf>
    <dxf>
      <numFmt numFmtId="173" formatCode="&quot;Riesgo Apreciable&quot;"/>
      <fill>
        <patternFill patternType="solid">
          <fgColor rgb="FFFFFF99"/>
          <bgColor rgb="FFFFFF99"/>
        </patternFill>
      </fill>
    </dxf>
    <dxf>
      <numFmt numFmtId="174" formatCode="&quot;Riesgo Importante&quot;"/>
      <fill>
        <patternFill patternType="solid">
          <fgColor rgb="FFFFC000"/>
          <bgColor rgb="FFFFC000"/>
        </patternFill>
      </fill>
    </dxf>
    <dxf>
      <font>
        <color theme="0"/>
      </font>
      <numFmt numFmtId="175" formatCode="&quot;Riesgo muy grave&quot;"/>
      <fill>
        <patternFill patternType="solid">
          <fgColor rgb="FFFF0000"/>
          <bgColor rgb="FFFF0000"/>
        </patternFill>
      </fill>
    </dxf>
    <dxf>
      <fill>
        <patternFill patternType="none"/>
      </fill>
    </dxf>
    <dxf>
      <fill>
        <patternFill patternType="none"/>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9"/>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2</xdr:col>
      <xdr:colOff>228600</xdr:colOff>
      <xdr:row>1</xdr:row>
      <xdr:rowOff>19050</xdr:rowOff>
    </xdr:from>
    <xdr:ext cx="5248275" cy="933450"/>
    <xdr:sp macro="" textlink="">
      <xdr:nvSpPr>
        <xdr:cNvPr id="3" name="Shape 3">
          <a:extLst>
            <a:ext uri="{FF2B5EF4-FFF2-40B4-BE49-F238E27FC236}">
              <a16:creationId xmlns:a16="http://schemas.microsoft.com/office/drawing/2014/main" id="{00000000-0008-0000-0000-000003000000}"/>
            </a:ext>
          </a:extLst>
        </xdr:cNvPr>
        <xdr:cNvSpPr/>
      </xdr:nvSpPr>
      <xdr:spPr>
        <a:xfrm>
          <a:off x="2726625" y="3318038"/>
          <a:ext cx="5238750" cy="923925"/>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285750</xdr:colOff>
      <xdr:row>7</xdr:row>
      <xdr:rowOff>38100</xdr:rowOff>
    </xdr:from>
    <xdr:ext cx="5572125" cy="6858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78988" y="3456150"/>
          <a:ext cx="5534025"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266700</xdr:colOff>
      <xdr:row>12</xdr:row>
      <xdr:rowOff>95250</xdr:rowOff>
    </xdr:from>
    <xdr:ext cx="5572125" cy="6858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78988" y="3456150"/>
          <a:ext cx="5534025"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257175</xdr:colOff>
      <xdr:row>18</xdr:row>
      <xdr:rowOff>-28575</xdr:rowOff>
    </xdr:from>
    <xdr:ext cx="5600700" cy="6858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64700" y="3456150"/>
          <a:ext cx="5562600"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190500</xdr:colOff>
      <xdr:row>22</xdr:row>
      <xdr:rowOff>-19050</xdr:rowOff>
    </xdr:from>
    <xdr:ext cx="5676900" cy="12192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26600" y="3189450"/>
          <a:ext cx="5638800" cy="11811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323850</xdr:colOff>
      <xdr:row>29</xdr:row>
      <xdr:rowOff>-38100</xdr:rowOff>
    </xdr:from>
    <xdr:ext cx="5600700" cy="6858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64700" y="3456150"/>
          <a:ext cx="5562600"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361950</xdr:colOff>
      <xdr:row>34</xdr:row>
      <xdr:rowOff>0</xdr:rowOff>
    </xdr:from>
    <xdr:ext cx="5600700" cy="8858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64700" y="3356138"/>
          <a:ext cx="5562600" cy="8477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200025</xdr:colOff>
      <xdr:row>33</xdr:row>
      <xdr:rowOff>95250</xdr:rowOff>
    </xdr:from>
    <xdr:ext cx="1162050" cy="10001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784025" y="3298988"/>
          <a:ext cx="1123950"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209550</xdr:colOff>
      <xdr:row>28</xdr:row>
      <xdr:rowOff>9525</xdr:rowOff>
    </xdr:from>
    <xdr:ext cx="1123950" cy="9906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03075" y="3303750"/>
          <a:ext cx="1085850" cy="9525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190500</xdr:colOff>
      <xdr:row>22</xdr:row>
      <xdr:rowOff>66675</xdr:rowOff>
    </xdr:from>
    <xdr:ext cx="1095375" cy="10001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17363" y="3298988"/>
          <a:ext cx="1057275"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171450</xdr:colOff>
      <xdr:row>17</xdr:row>
      <xdr:rowOff>9525</xdr:rowOff>
    </xdr:from>
    <xdr:ext cx="1114425" cy="9906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07838" y="3303750"/>
          <a:ext cx="1076325" cy="9525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161925</xdr:colOff>
      <xdr:row>11</xdr:row>
      <xdr:rowOff>142875</xdr:rowOff>
    </xdr:from>
    <xdr:ext cx="1123950" cy="10001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03075" y="3298988"/>
          <a:ext cx="1085850"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190500</xdr:colOff>
      <xdr:row>6</xdr:row>
      <xdr:rowOff>85725</xdr:rowOff>
    </xdr:from>
    <xdr:ext cx="1095375" cy="10001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17363" y="3298988"/>
          <a:ext cx="1057275"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371475</xdr:colOff>
      <xdr:row>39</xdr:row>
      <xdr:rowOff>114300</xdr:rowOff>
    </xdr:from>
    <xdr:ext cx="5600700" cy="8286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64700" y="3384713"/>
          <a:ext cx="5562600" cy="7905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
              <a:srgbClr val="FFFFFF"/>
            </a:buClr>
            <a:buSzPts val="1600"/>
            <a:buFont typeface="Quattrocento Sans"/>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209550</xdr:colOff>
      <xdr:row>39</xdr:row>
      <xdr:rowOff>-19050</xdr:rowOff>
    </xdr:from>
    <xdr:ext cx="1152525" cy="9906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788788" y="3303750"/>
          <a:ext cx="1114425" cy="9525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228600</xdr:colOff>
      <xdr:row>1</xdr:row>
      <xdr:rowOff>19050</xdr:rowOff>
    </xdr:from>
    <xdr:ext cx="5248275" cy="933450"/>
    <xdr:sp macro="" textlink="">
      <xdr:nvSpPr>
        <xdr:cNvPr id="20" name="Shape 20">
          <a:extLst>
            <a:ext uri="{FF2B5EF4-FFF2-40B4-BE49-F238E27FC236}">
              <a16:creationId xmlns:a16="http://schemas.microsoft.com/office/drawing/2014/main" id="{00000000-0008-0000-0000-000014000000}"/>
            </a:ext>
          </a:extLst>
        </xdr:cNvPr>
        <xdr:cNvSpPr/>
      </xdr:nvSpPr>
      <xdr:spPr>
        <a:xfrm>
          <a:off x="2726625" y="3318038"/>
          <a:ext cx="5238750" cy="923925"/>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666750</xdr:colOff>
      <xdr:row>0</xdr:row>
      <xdr:rowOff>0</xdr:rowOff>
    </xdr:from>
    <xdr:ext cx="5048250" cy="1057275"/>
    <xdr:sp macro="" textlink="">
      <xdr:nvSpPr>
        <xdr:cNvPr id="21" name="Shape 21">
          <a:extLst>
            <a:ext uri="{FF2B5EF4-FFF2-40B4-BE49-F238E27FC236}">
              <a16:creationId xmlns:a16="http://schemas.microsoft.com/office/drawing/2014/main" id="{00000000-0008-0000-0100-000015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819151</xdr:colOff>
      <xdr:row>6</xdr:row>
      <xdr:rowOff>133350</xdr:rowOff>
    </xdr:from>
    <xdr:ext cx="4667250" cy="409575"/>
    <xdr:sp macro="" textlink="">
      <xdr:nvSpPr>
        <xdr:cNvPr id="22" name="Shape 22">
          <a:extLst>
            <a:ext uri="{FF2B5EF4-FFF2-40B4-BE49-F238E27FC236}">
              <a16:creationId xmlns:a16="http://schemas.microsoft.com/office/drawing/2014/main" id="{00000000-0008-0000-0100-000016000000}"/>
            </a:ext>
          </a:extLst>
        </xdr:cNvPr>
        <xdr:cNvSpPr/>
      </xdr:nvSpPr>
      <xdr:spPr>
        <a:xfrm>
          <a:off x="1695451" y="1219200"/>
          <a:ext cx="466725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704850</xdr:colOff>
      <xdr:row>5</xdr:row>
      <xdr:rowOff>104775</xdr:rowOff>
    </xdr:from>
    <xdr:ext cx="3352800" cy="37147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688650" y="3613313"/>
          <a:ext cx="3314700"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666750</xdr:colOff>
      <xdr:row>0</xdr:row>
      <xdr:rowOff>0</xdr:rowOff>
    </xdr:from>
    <xdr:ext cx="5048250" cy="1057275"/>
    <xdr:sp macro="" textlink="">
      <xdr:nvSpPr>
        <xdr:cNvPr id="24" name="Shape 24">
          <a:extLst>
            <a:ext uri="{FF2B5EF4-FFF2-40B4-BE49-F238E27FC236}">
              <a16:creationId xmlns:a16="http://schemas.microsoft.com/office/drawing/2014/main" id="{00000000-0008-0000-0100-000018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9</xdr:col>
      <xdr:colOff>704850</xdr:colOff>
      <xdr:row>5</xdr:row>
      <xdr:rowOff>104775</xdr:rowOff>
    </xdr:from>
    <xdr:ext cx="3352800" cy="37147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688650" y="3613313"/>
          <a:ext cx="3314700"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8286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8286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1228725</xdr:colOff>
      <xdr:row>6</xdr:row>
      <xdr:rowOff>295275</xdr:rowOff>
    </xdr:from>
    <xdr:ext cx="5867400" cy="342900"/>
    <xdr:sp macro="" textlink="">
      <xdr:nvSpPr>
        <xdr:cNvPr id="27" name="Shape 27">
          <a:extLst>
            <a:ext uri="{FF2B5EF4-FFF2-40B4-BE49-F238E27FC236}">
              <a16:creationId xmlns:a16="http://schemas.microsoft.com/office/drawing/2014/main" id="{00000000-0008-0000-0200-00001B000000}"/>
            </a:ext>
          </a:extLst>
        </xdr:cNvPr>
        <xdr:cNvSpPr/>
      </xdr:nvSpPr>
      <xdr:spPr>
        <a:xfrm>
          <a:off x="2019300" y="1323975"/>
          <a:ext cx="5867400" cy="342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400"/>
            <a:buFont typeface="Quattrocento Sans"/>
            <a:buNone/>
          </a:pPr>
          <a:r>
            <a:rPr lang="en-US" sz="1400" b="1" cap="none">
              <a:solidFill>
                <a:srgbClr val="FFFFFF"/>
              </a:solidFill>
              <a:latin typeface="Quattrocento Sans"/>
              <a:ea typeface="Quattrocento Sans"/>
              <a:cs typeface="Quattrocento Sans"/>
              <a:sym typeface="Quattrocento Sans"/>
            </a:rPr>
            <a:t>DIAGNÓSTICO DEL PROBLEMA / NECESIDAD / OPORTUNIDAD</a:t>
          </a:r>
          <a:endParaRPr sz="1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-38100</xdr:colOff>
      <xdr:row>6</xdr:row>
      <xdr:rowOff>-38100</xdr:rowOff>
    </xdr:from>
    <xdr:ext cx="4343400" cy="3429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1495425</xdr:colOff>
      <xdr:row>0</xdr:row>
      <xdr:rowOff>9525</xdr:rowOff>
    </xdr:from>
    <xdr:ext cx="5048250" cy="1057275"/>
    <xdr:sp macro="" textlink="">
      <xdr:nvSpPr>
        <xdr:cNvPr id="29" name="Shape 29">
          <a:extLst>
            <a:ext uri="{FF2B5EF4-FFF2-40B4-BE49-F238E27FC236}">
              <a16:creationId xmlns:a16="http://schemas.microsoft.com/office/drawing/2014/main" id="{00000000-0008-0000-0200-00001D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-38100</xdr:colOff>
      <xdr:row>6</xdr:row>
      <xdr:rowOff>-38100</xdr:rowOff>
    </xdr:from>
    <xdr:ext cx="4343400" cy="3429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-38100</xdr:colOff>
      <xdr:row>6</xdr:row>
      <xdr:rowOff>-38100</xdr:rowOff>
    </xdr:from>
    <xdr:ext cx="4343400" cy="3429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-38100</xdr:colOff>
      <xdr:row>6</xdr:row>
      <xdr:rowOff>-38100</xdr:rowOff>
    </xdr:from>
    <xdr:ext cx="4343400" cy="3429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-38100</xdr:colOff>
      <xdr:row>6</xdr:row>
      <xdr:rowOff>-38100</xdr:rowOff>
    </xdr:from>
    <xdr:ext cx="4343400" cy="3429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193350" y="3627600"/>
          <a:ext cx="430530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7715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7715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2054679</xdr:colOff>
      <xdr:row>6</xdr:row>
      <xdr:rowOff>293914</xdr:rowOff>
    </xdr:from>
    <xdr:ext cx="7245804" cy="409575"/>
    <xdr:sp macro="" textlink="">
      <xdr:nvSpPr>
        <xdr:cNvPr id="42" name="Shape 42">
          <a:extLst>
            <a:ext uri="{FF2B5EF4-FFF2-40B4-BE49-F238E27FC236}">
              <a16:creationId xmlns:a16="http://schemas.microsoft.com/office/drawing/2014/main" id="{00000000-0008-0000-0300-00002A000000}"/>
            </a:ext>
          </a:extLst>
        </xdr:cNvPr>
        <xdr:cNvSpPr/>
      </xdr:nvSpPr>
      <xdr:spPr>
        <a:xfrm>
          <a:off x="3279322" y="1355271"/>
          <a:ext cx="7245804"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3388178</xdr:colOff>
      <xdr:row>5</xdr:row>
      <xdr:rowOff>123825</xdr:rowOff>
    </xdr:from>
    <xdr:ext cx="5400675" cy="39052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17213035" y="1008289"/>
          <a:ext cx="5400675" cy="3905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304800</xdr:colOff>
      <xdr:row>0</xdr:row>
      <xdr:rowOff>19050</xdr:rowOff>
    </xdr:from>
    <xdr:ext cx="5048250" cy="1057275"/>
    <xdr:sp macro="" textlink="">
      <xdr:nvSpPr>
        <xdr:cNvPr id="44" name="Shape 44">
          <a:extLst>
            <a:ext uri="{FF2B5EF4-FFF2-40B4-BE49-F238E27FC236}">
              <a16:creationId xmlns:a16="http://schemas.microsoft.com/office/drawing/2014/main" id="{00000000-0008-0000-0300-00002C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19050</xdr:colOff>
      <xdr:row>0</xdr:row>
      <xdr:rowOff>171450</xdr:rowOff>
    </xdr:from>
    <xdr:ext cx="1485900" cy="10668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0668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238125</xdr:colOff>
      <xdr:row>5</xdr:row>
      <xdr:rowOff>76200</xdr:rowOff>
    </xdr:from>
    <xdr:ext cx="5810250" cy="409575"/>
    <xdr:sp macro="" textlink="">
      <xdr:nvSpPr>
        <xdr:cNvPr id="48" name="Shape 48">
          <a:extLst>
            <a:ext uri="{FF2B5EF4-FFF2-40B4-BE49-F238E27FC236}">
              <a16:creationId xmlns:a16="http://schemas.microsoft.com/office/drawing/2014/main" id="{00000000-0008-0000-0400-000030000000}"/>
            </a:ext>
          </a:extLst>
        </xdr:cNvPr>
        <xdr:cNvSpPr/>
      </xdr:nvSpPr>
      <xdr:spPr>
        <a:xfrm>
          <a:off x="6048375" y="1266825"/>
          <a:ext cx="581025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295275</xdr:colOff>
      <xdr:row>5</xdr:row>
      <xdr:rowOff>85725</xdr:rowOff>
    </xdr:from>
    <xdr:ext cx="2038350" cy="3714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45875" y="3613313"/>
          <a:ext cx="2000250"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Quattrocento Sans"/>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581025</xdr:colOff>
      <xdr:row>0</xdr:row>
      <xdr:rowOff>28575</xdr:rowOff>
    </xdr:from>
    <xdr:ext cx="5048250" cy="1057275"/>
    <xdr:sp macro="" textlink="">
      <xdr:nvSpPr>
        <xdr:cNvPr id="50" name="Shape 50">
          <a:extLst>
            <a:ext uri="{FF2B5EF4-FFF2-40B4-BE49-F238E27FC236}">
              <a16:creationId xmlns:a16="http://schemas.microsoft.com/office/drawing/2014/main" id="{00000000-0008-0000-0400-000032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1038225</xdr:colOff>
      <xdr:row>6</xdr:row>
      <xdr:rowOff>66675</xdr:rowOff>
    </xdr:from>
    <xdr:ext cx="4524375" cy="409575"/>
    <xdr:sp macro="" textlink="">
      <xdr:nvSpPr>
        <xdr:cNvPr id="51" name="Shape 51">
          <a:extLst>
            <a:ext uri="{FF2B5EF4-FFF2-40B4-BE49-F238E27FC236}">
              <a16:creationId xmlns:a16="http://schemas.microsoft.com/office/drawing/2014/main" id="{00000000-0008-0000-0500-000033000000}"/>
            </a:ext>
          </a:extLst>
        </xdr:cNvPr>
        <xdr:cNvSpPr/>
      </xdr:nvSpPr>
      <xdr:spPr>
        <a:xfrm>
          <a:off x="2305050" y="1152525"/>
          <a:ext cx="45243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504825</xdr:colOff>
      <xdr:row>5</xdr:row>
      <xdr:rowOff>133350</xdr:rowOff>
    </xdr:from>
    <xdr:ext cx="2314575" cy="36195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07763" y="3618075"/>
          <a:ext cx="2276475" cy="32385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704850</xdr:colOff>
      <xdr:row>0</xdr:row>
      <xdr:rowOff>0</xdr:rowOff>
    </xdr:from>
    <xdr:ext cx="5048250" cy="1057275"/>
    <xdr:sp macro="" textlink="">
      <xdr:nvSpPr>
        <xdr:cNvPr id="53" name="Shape 53">
          <a:extLst>
            <a:ext uri="{FF2B5EF4-FFF2-40B4-BE49-F238E27FC236}">
              <a16:creationId xmlns:a16="http://schemas.microsoft.com/office/drawing/2014/main" id="{00000000-0008-0000-0500-000035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504825</xdr:colOff>
      <xdr:row>5</xdr:row>
      <xdr:rowOff>133350</xdr:rowOff>
    </xdr:from>
    <xdr:ext cx="2314575" cy="36195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07763" y="3618075"/>
          <a:ext cx="2276475" cy="32385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704850</xdr:colOff>
      <xdr:row>0</xdr:row>
      <xdr:rowOff>0</xdr:rowOff>
    </xdr:from>
    <xdr:ext cx="5048250" cy="1057275"/>
    <xdr:sp macro="" textlink="">
      <xdr:nvSpPr>
        <xdr:cNvPr id="56" name="Shape 56">
          <a:extLst>
            <a:ext uri="{FF2B5EF4-FFF2-40B4-BE49-F238E27FC236}">
              <a16:creationId xmlns:a16="http://schemas.microsoft.com/office/drawing/2014/main" id="{00000000-0008-0000-0500-000038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38100</xdr:colOff>
      <xdr:row>1</xdr:row>
      <xdr:rowOff>114300</xdr:rowOff>
    </xdr:from>
    <xdr:ext cx="1162050" cy="81915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81915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76199</xdr:colOff>
      <xdr:row>6</xdr:row>
      <xdr:rowOff>295275</xdr:rowOff>
    </xdr:from>
    <xdr:ext cx="5514975" cy="409575"/>
    <xdr:sp macro="" textlink="">
      <xdr:nvSpPr>
        <xdr:cNvPr id="57" name="Shape 57">
          <a:extLst>
            <a:ext uri="{FF2B5EF4-FFF2-40B4-BE49-F238E27FC236}">
              <a16:creationId xmlns:a16="http://schemas.microsoft.com/office/drawing/2014/main" id="{00000000-0008-0000-0600-000039000000}"/>
            </a:ext>
          </a:extLst>
        </xdr:cNvPr>
        <xdr:cNvSpPr/>
      </xdr:nvSpPr>
      <xdr:spPr>
        <a:xfrm>
          <a:off x="1714499" y="1323975"/>
          <a:ext cx="55149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857250</xdr:colOff>
      <xdr:row>5</xdr:row>
      <xdr:rowOff>104775</xdr:rowOff>
    </xdr:from>
    <xdr:ext cx="22383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45863" y="3603788"/>
          <a:ext cx="22002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209550</xdr:colOff>
      <xdr:row>0</xdr:row>
      <xdr:rowOff>0</xdr:rowOff>
    </xdr:from>
    <xdr:ext cx="5048250" cy="1057275"/>
    <xdr:sp macro="" textlink="">
      <xdr:nvSpPr>
        <xdr:cNvPr id="59" name="Shape 59">
          <a:extLst>
            <a:ext uri="{FF2B5EF4-FFF2-40B4-BE49-F238E27FC236}">
              <a16:creationId xmlns:a16="http://schemas.microsoft.com/office/drawing/2014/main" id="{00000000-0008-0000-0600-00003B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857250</xdr:colOff>
      <xdr:row>5</xdr:row>
      <xdr:rowOff>104775</xdr:rowOff>
    </xdr:from>
    <xdr:ext cx="22383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45863" y="3603788"/>
          <a:ext cx="22002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209550</xdr:colOff>
      <xdr:row>0</xdr:row>
      <xdr:rowOff>0</xdr:rowOff>
    </xdr:from>
    <xdr:ext cx="5048250" cy="1057275"/>
    <xdr:sp macro="" textlink="">
      <xdr:nvSpPr>
        <xdr:cNvPr id="62" name="Shape 62">
          <a:extLst>
            <a:ext uri="{FF2B5EF4-FFF2-40B4-BE49-F238E27FC236}">
              <a16:creationId xmlns:a16="http://schemas.microsoft.com/office/drawing/2014/main" id="{00000000-0008-0000-0600-00003E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771525"/>
    <xdr:pic>
      <xdr:nvPicPr>
        <xdr:cNvPr id="2" name="image9.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771525"/>
    <xdr:pic>
      <xdr:nvPicPr>
        <xdr:cNvPr id="3" name="image9.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1000125</xdr:colOff>
      <xdr:row>6</xdr:row>
      <xdr:rowOff>114300</xdr:rowOff>
    </xdr:from>
    <xdr:ext cx="4552950" cy="409575"/>
    <xdr:sp macro="" textlink="">
      <xdr:nvSpPr>
        <xdr:cNvPr id="69" name="Shape 69">
          <a:extLst>
            <a:ext uri="{FF2B5EF4-FFF2-40B4-BE49-F238E27FC236}">
              <a16:creationId xmlns:a16="http://schemas.microsoft.com/office/drawing/2014/main" id="{00000000-0008-0000-0800-000045000000}"/>
            </a:ext>
          </a:extLst>
        </xdr:cNvPr>
        <xdr:cNvSpPr/>
      </xdr:nvSpPr>
      <xdr:spPr>
        <a:xfrm>
          <a:off x="5286375" y="1257300"/>
          <a:ext cx="455295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866775</xdr:colOff>
      <xdr:row>5</xdr:row>
      <xdr:rowOff>76200</xdr:rowOff>
    </xdr:from>
    <xdr:ext cx="2381250" cy="3810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74425" y="3608550"/>
          <a:ext cx="23431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809625</xdr:colOff>
      <xdr:row>0</xdr:row>
      <xdr:rowOff>0</xdr:rowOff>
    </xdr:from>
    <xdr:ext cx="5048250" cy="1057275"/>
    <xdr:sp macro="" textlink="">
      <xdr:nvSpPr>
        <xdr:cNvPr id="71" name="Shape 71">
          <a:extLst>
            <a:ext uri="{FF2B5EF4-FFF2-40B4-BE49-F238E27FC236}">
              <a16:creationId xmlns:a16="http://schemas.microsoft.com/office/drawing/2014/main" id="{00000000-0008-0000-0800-000047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866775</xdr:colOff>
      <xdr:row>5</xdr:row>
      <xdr:rowOff>76200</xdr:rowOff>
    </xdr:from>
    <xdr:ext cx="2381250" cy="3810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74425" y="3608550"/>
          <a:ext cx="23431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809625</xdr:colOff>
      <xdr:row>0</xdr:row>
      <xdr:rowOff>0</xdr:rowOff>
    </xdr:from>
    <xdr:ext cx="5048250" cy="1057275"/>
    <xdr:sp macro="" textlink="">
      <xdr:nvSpPr>
        <xdr:cNvPr id="74" name="Shape 74">
          <a:extLst>
            <a:ext uri="{FF2B5EF4-FFF2-40B4-BE49-F238E27FC236}">
              <a16:creationId xmlns:a16="http://schemas.microsoft.com/office/drawing/2014/main" id="{00000000-0008-0000-0800-00004A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162050" cy="914400"/>
    <xdr:pic>
      <xdr:nvPicPr>
        <xdr:cNvPr id="2" name="image8.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8.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390525</xdr:colOff>
      <xdr:row>5</xdr:row>
      <xdr:rowOff>47625</xdr:rowOff>
    </xdr:from>
    <xdr:ext cx="3143250" cy="29527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793425" y="3651413"/>
          <a:ext cx="3105150" cy="2571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1314449</xdr:colOff>
      <xdr:row>6</xdr:row>
      <xdr:rowOff>238125</xdr:rowOff>
    </xdr:from>
    <xdr:ext cx="3838575" cy="409575"/>
    <xdr:sp macro="" textlink="">
      <xdr:nvSpPr>
        <xdr:cNvPr id="64" name="Shape 64">
          <a:extLst>
            <a:ext uri="{FF2B5EF4-FFF2-40B4-BE49-F238E27FC236}">
              <a16:creationId xmlns:a16="http://schemas.microsoft.com/office/drawing/2014/main" id="{00000000-0008-0000-0700-000040000000}"/>
            </a:ext>
          </a:extLst>
        </xdr:cNvPr>
        <xdr:cNvSpPr/>
      </xdr:nvSpPr>
      <xdr:spPr>
        <a:xfrm>
          <a:off x="4419599" y="1323975"/>
          <a:ext cx="38385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723900</xdr:colOff>
      <xdr:row>0</xdr:row>
      <xdr:rowOff>9525</xdr:rowOff>
    </xdr:from>
    <xdr:ext cx="5048250" cy="1057275"/>
    <xdr:sp macro="" textlink="">
      <xdr:nvSpPr>
        <xdr:cNvPr id="65" name="Shape 65">
          <a:extLst>
            <a:ext uri="{FF2B5EF4-FFF2-40B4-BE49-F238E27FC236}">
              <a16:creationId xmlns:a16="http://schemas.microsoft.com/office/drawing/2014/main" id="{00000000-0008-0000-0700-000041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390525</xdr:colOff>
      <xdr:row>5</xdr:row>
      <xdr:rowOff>47625</xdr:rowOff>
    </xdr:from>
    <xdr:ext cx="3143250" cy="29527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793425" y="3651413"/>
          <a:ext cx="3105150" cy="2571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685800"/>
    <xdr:pic>
      <xdr:nvPicPr>
        <xdr:cNvPr id="2" name="image5.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685800"/>
    <xdr:pic>
      <xdr:nvPicPr>
        <xdr:cNvPr id="3" name="image5.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248275"/>
    <xdr:pic>
      <xdr:nvPicPr>
        <xdr:cNvPr id="4" name="image7.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324600"/>
    <xdr:pic>
      <xdr:nvPicPr>
        <xdr:cNvPr id="5" name="image6.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8286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685800"/>
    <xdr:pic>
      <xdr:nvPicPr>
        <xdr:cNvPr id="7" name="image5.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685800"/>
    <xdr:pic>
      <xdr:nvPicPr>
        <xdr:cNvPr id="8" name="image5.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8286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276225</xdr:rowOff>
        </xdr:from>
        <xdr:to>
          <xdr:col>6</xdr:col>
          <xdr:colOff>19050</xdr:colOff>
          <xdr:row>3</xdr:row>
          <xdr:rowOff>95250</xdr:rowOff>
        </xdr:to>
        <xdr:sp macro="" textlink="">
          <xdr:nvSpPr>
            <xdr:cNvPr id="2053" name="Object 5" descr="rId1" hidden="1">
              <a:extLst>
                <a:ext uri="{63B3BB69-23CF-44E3-9099-C40C66FF867C}">
                  <a14:compatExt spid="_x0000_s2053"/>
                </a:ext>
                <a:ext uri="{FF2B5EF4-FFF2-40B4-BE49-F238E27FC236}">
                  <a16:creationId xmlns:a16="http://schemas.microsoft.com/office/drawing/2014/main" id="{00000000-0008-0000-0D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400050</xdr:rowOff>
        </xdr:from>
        <xdr:to>
          <xdr:col>6</xdr:col>
          <xdr:colOff>19050</xdr:colOff>
          <xdr:row>5</xdr:row>
          <xdr:rowOff>38100</xdr:rowOff>
        </xdr:to>
        <xdr:sp macro="" textlink="">
          <xdr:nvSpPr>
            <xdr:cNvPr id="2054" name="Object 6" descr="rId2" hidden="1">
              <a:extLst>
                <a:ext uri="{63B3BB69-23CF-44E3-9099-C40C66FF867C}">
                  <a14:compatExt spid="_x0000_s2054"/>
                </a:ext>
                <a:ext uri="{FF2B5EF4-FFF2-40B4-BE49-F238E27FC236}">
                  <a16:creationId xmlns:a16="http://schemas.microsoft.com/office/drawing/2014/main" id="{00000000-0008-0000-0D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19050</xdr:colOff>
          <xdr:row>6</xdr:row>
          <xdr:rowOff>57150</xdr:rowOff>
        </xdr:to>
        <xdr:sp macro="" textlink="">
          <xdr:nvSpPr>
            <xdr:cNvPr id="2055" name="Object 7" descr="rId3" hidden="1">
              <a:extLst>
                <a:ext uri="{63B3BB69-23CF-44E3-9099-C40C66FF867C}">
                  <a14:compatExt spid="_x0000_s2055"/>
                </a:ext>
                <a:ext uri="{FF2B5EF4-FFF2-40B4-BE49-F238E27FC236}">
                  <a16:creationId xmlns:a16="http://schemas.microsoft.com/office/drawing/2014/main" id="{00000000-0008-0000-0D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219075</xdr:rowOff>
        </xdr:from>
        <xdr:to>
          <xdr:col>6</xdr:col>
          <xdr:colOff>19050</xdr:colOff>
          <xdr:row>5</xdr:row>
          <xdr:rowOff>95250</xdr:rowOff>
        </xdr:to>
        <xdr:sp macro="" textlink="">
          <xdr:nvSpPr>
            <xdr:cNvPr id="2056" name="Object 8" descr="rId4" hidden="1">
              <a:extLst>
                <a:ext uri="{63B3BB69-23CF-44E3-9099-C40C66FF867C}">
                  <a14:compatExt spid="_x0000_s2056"/>
                </a:ext>
                <a:ext uri="{FF2B5EF4-FFF2-40B4-BE49-F238E27FC236}">
                  <a16:creationId xmlns:a16="http://schemas.microsoft.com/office/drawing/2014/main" id="{00000000-0008-0000-0D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19050</xdr:colOff>
          <xdr:row>5</xdr:row>
          <xdr:rowOff>57150</xdr:rowOff>
        </xdr:to>
        <xdr:sp macro="" textlink="">
          <xdr:nvSpPr>
            <xdr:cNvPr id="2057" name="Object 9" descr="rId5" hidden="1">
              <a:extLst>
                <a:ext uri="{63B3BB69-23CF-44E3-9099-C40C66FF867C}">
                  <a14:compatExt spid="_x0000_s2057"/>
                </a:ext>
                <a:ext uri="{FF2B5EF4-FFF2-40B4-BE49-F238E27FC236}">
                  <a16:creationId xmlns:a16="http://schemas.microsoft.com/office/drawing/2014/main" id="{00000000-0008-0000-0D00-00000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219075</xdr:rowOff>
        </xdr:from>
        <xdr:to>
          <xdr:col>6</xdr:col>
          <xdr:colOff>19050</xdr:colOff>
          <xdr:row>6</xdr:row>
          <xdr:rowOff>95250</xdr:rowOff>
        </xdr:to>
        <xdr:sp macro="" textlink="">
          <xdr:nvSpPr>
            <xdr:cNvPr id="2058" name="Object 10" descr="rId6" hidden="1">
              <a:extLst>
                <a:ext uri="{63B3BB69-23CF-44E3-9099-C40C66FF867C}">
                  <a14:compatExt spid="_x0000_s2058"/>
                </a:ext>
                <a:ext uri="{FF2B5EF4-FFF2-40B4-BE49-F238E27FC236}">
                  <a16:creationId xmlns:a16="http://schemas.microsoft.com/office/drawing/2014/main" id="{00000000-0008-0000-0D00-00000A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11.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10.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zoomScale="90" zoomScaleNormal="90" workbookViewId="0">
      <selection activeCell="K2" sqref="K2:L5"/>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15"/>
      <c r="C2" s="416"/>
      <c r="D2" s="416"/>
      <c r="E2" s="416"/>
      <c r="F2" s="416"/>
      <c r="G2" s="416"/>
      <c r="H2" s="416"/>
      <c r="I2" s="417"/>
      <c r="J2" s="2"/>
      <c r="K2" s="407" t="s">
        <v>0</v>
      </c>
      <c r="L2" s="408" t="s">
        <v>1</v>
      </c>
      <c r="M2" s="1"/>
      <c r="N2" s="1"/>
      <c r="O2" s="1"/>
      <c r="P2" s="1"/>
      <c r="Q2" s="1"/>
      <c r="R2" s="1"/>
      <c r="S2" s="1"/>
      <c r="T2" s="1"/>
      <c r="U2" s="1"/>
      <c r="V2" s="1"/>
      <c r="W2" s="1"/>
      <c r="X2" s="1"/>
      <c r="Y2" s="1"/>
      <c r="Z2" s="1"/>
    </row>
    <row r="3" spans="1:26" x14ac:dyDescent="0.25">
      <c r="A3" s="1"/>
      <c r="B3" s="415"/>
      <c r="C3" s="416"/>
      <c r="D3" s="416"/>
      <c r="E3" s="416"/>
      <c r="F3" s="416"/>
      <c r="G3" s="416"/>
      <c r="H3" s="416"/>
      <c r="I3" s="417"/>
      <c r="J3" s="2"/>
      <c r="K3" s="409" t="s">
        <v>2</v>
      </c>
      <c r="L3" s="410">
        <v>10</v>
      </c>
      <c r="M3" s="1"/>
      <c r="N3" s="1"/>
      <c r="O3" s="1"/>
      <c r="P3" s="1"/>
      <c r="Q3" s="1"/>
      <c r="R3" s="1"/>
      <c r="S3" s="1"/>
      <c r="T3" s="1"/>
      <c r="U3" s="1"/>
      <c r="V3" s="1"/>
      <c r="W3" s="1"/>
      <c r="X3" s="1"/>
      <c r="Y3" s="1"/>
      <c r="Z3" s="1"/>
    </row>
    <row r="4" spans="1:26" x14ac:dyDescent="0.25">
      <c r="A4" s="1"/>
      <c r="B4" s="415"/>
      <c r="C4" s="416"/>
      <c r="D4" s="416"/>
      <c r="E4" s="416"/>
      <c r="F4" s="416"/>
      <c r="G4" s="416"/>
      <c r="H4" s="416"/>
      <c r="I4" s="417"/>
      <c r="J4" s="2"/>
      <c r="K4" s="407" t="s">
        <v>3</v>
      </c>
      <c r="L4" s="411">
        <v>45848</v>
      </c>
      <c r="M4" s="1"/>
      <c r="N4" s="1"/>
      <c r="O4" s="1"/>
      <c r="P4" s="1"/>
      <c r="Q4" s="1"/>
      <c r="R4" s="1"/>
      <c r="S4" s="1"/>
      <c r="T4" s="1"/>
      <c r="U4" s="1"/>
      <c r="V4" s="1"/>
      <c r="W4" s="1"/>
      <c r="X4" s="1"/>
      <c r="Y4" s="1"/>
      <c r="Z4" s="1"/>
    </row>
    <row r="5" spans="1:26" x14ac:dyDescent="0.25">
      <c r="A5" s="1"/>
      <c r="B5" s="1"/>
      <c r="C5" s="1"/>
      <c r="D5" s="1"/>
      <c r="E5" s="1"/>
      <c r="F5" s="1"/>
      <c r="G5" s="1"/>
      <c r="H5" s="1"/>
      <c r="I5" s="1"/>
      <c r="J5" s="1"/>
      <c r="K5" s="407" t="s">
        <v>4</v>
      </c>
      <c r="L5" s="408" t="s">
        <v>1234</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row r="222" spans="1:26" ht="15.75" hidden="1" customHeight="1" x14ac:dyDescent="0.25"/>
    <row r="223" spans="1:26" ht="15.75" hidden="1" customHeight="1" x14ac:dyDescent="0.25"/>
    <row r="224" spans="1:26"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Brq8nysSIY/4RfTVzZQ1wWvmTmQBNFzvN3dGyQQYoNNUkDXWJI89QmUmeMOGf036st772ikIGX/C3U/w1z+PRg==" saltValue="yg30nBY9DytIRg4sYmeqIA=="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45" workbookViewId="0">
      <selection activeCell="E49" sqref="E49:G51"/>
    </sheetView>
  </sheetViews>
  <sheetFormatPr baseColWidth="10" defaultColWidth="0" defaultRowHeight="15" customHeight="1" zeroHeight="1" x14ac:dyDescent="0.25"/>
  <cols>
    <col min="1" max="1" width="13.140625" customWidth="1"/>
    <col min="2" max="2" width="18" customWidth="1"/>
    <col min="3" max="3" width="23.8554687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ht="14.25" customHeight="1"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ht="14.25" customHeight="1" x14ac:dyDescent="0.25">
      <c r="A2" s="9"/>
      <c r="B2" s="9"/>
      <c r="C2" s="9"/>
      <c r="D2" s="9"/>
      <c r="E2" s="9"/>
      <c r="F2" s="9"/>
      <c r="G2" s="9"/>
      <c r="H2" s="9"/>
      <c r="I2" s="9"/>
      <c r="J2" s="9"/>
      <c r="K2" s="407" t="s">
        <v>0</v>
      </c>
      <c r="L2" s="408" t="s">
        <v>1</v>
      </c>
      <c r="M2" s="9"/>
      <c r="N2" s="10"/>
      <c r="O2" s="10"/>
      <c r="P2" s="10"/>
      <c r="Q2" s="10"/>
      <c r="R2" s="10"/>
      <c r="S2" s="10"/>
      <c r="T2" s="10"/>
      <c r="U2" s="10"/>
      <c r="V2" s="10"/>
      <c r="W2" s="10"/>
      <c r="X2" s="10"/>
      <c r="Y2" s="10"/>
      <c r="Z2" s="10"/>
    </row>
    <row r="3" spans="1:26" ht="14.25" customHeight="1" x14ac:dyDescent="0.25">
      <c r="A3" s="9"/>
      <c r="B3" s="11"/>
      <c r="C3" s="11"/>
      <c r="D3" s="11"/>
      <c r="E3" s="11"/>
      <c r="F3" s="11"/>
      <c r="G3" s="11"/>
      <c r="H3" s="11"/>
      <c r="I3" s="11"/>
      <c r="J3" s="12"/>
      <c r="K3" s="409" t="s">
        <v>2</v>
      </c>
      <c r="L3" s="410">
        <v>10</v>
      </c>
      <c r="M3" s="9"/>
      <c r="N3" s="10"/>
      <c r="O3" s="10"/>
      <c r="P3" s="10"/>
      <c r="Q3" s="10"/>
      <c r="R3" s="10"/>
      <c r="S3" s="10"/>
      <c r="T3" s="10"/>
      <c r="U3" s="10"/>
      <c r="V3" s="10"/>
      <c r="W3" s="10"/>
      <c r="X3" s="10"/>
      <c r="Y3" s="10"/>
      <c r="Z3" s="10"/>
    </row>
    <row r="4" spans="1:26" ht="14.25" customHeight="1" x14ac:dyDescent="0.25">
      <c r="A4" s="9"/>
      <c r="B4" s="11"/>
      <c r="C4" s="11"/>
      <c r="D4" s="11"/>
      <c r="E4" s="11"/>
      <c r="F4" s="11"/>
      <c r="G4" s="11"/>
      <c r="H4" s="11"/>
      <c r="I4" s="11"/>
      <c r="J4" s="12"/>
      <c r="K4" s="407" t="s">
        <v>3</v>
      </c>
      <c r="L4" s="411">
        <v>45848</v>
      </c>
      <c r="M4" s="9"/>
      <c r="N4" s="10"/>
      <c r="O4" s="10"/>
      <c r="P4" s="10"/>
      <c r="Q4" s="10"/>
      <c r="R4" s="10"/>
      <c r="S4" s="10"/>
      <c r="T4" s="10"/>
      <c r="U4" s="10"/>
      <c r="V4" s="10"/>
      <c r="W4" s="10"/>
      <c r="X4" s="10"/>
      <c r="Y4" s="10"/>
      <c r="Z4" s="10"/>
    </row>
    <row r="5" spans="1:26" ht="14.25" customHeight="1" x14ac:dyDescent="0.25">
      <c r="A5" s="9"/>
      <c r="B5" s="11"/>
      <c r="C5" s="11"/>
      <c r="D5" s="11"/>
      <c r="E5" s="11"/>
      <c r="F5" s="11"/>
      <c r="G5" s="11"/>
      <c r="H5" s="11"/>
      <c r="I5" s="11"/>
      <c r="J5" s="12"/>
      <c r="K5" s="407" t="s">
        <v>4</v>
      </c>
      <c r="L5" s="408" t="s">
        <v>1235</v>
      </c>
      <c r="M5" s="9"/>
      <c r="N5" s="10"/>
      <c r="O5" s="10"/>
      <c r="P5" s="10"/>
      <c r="Q5" s="10"/>
      <c r="R5" s="10"/>
      <c r="S5" s="10"/>
      <c r="T5" s="10"/>
      <c r="U5" s="10"/>
      <c r="V5" s="10"/>
      <c r="W5" s="10"/>
      <c r="X5" s="10"/>
      <c r="Y5" s="10"/>
      <c r="Z5" s="10"/>
    </row>
    <row r="6" spans="1:26" ht="14.25" customHeight="1"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8"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22" t="s">
        <v>5</v>
      </c>
      <c r="C9" s="420"/>
      <c r="D9" s="19"/>
      <c r="E9" s="444" t="s">
        <v>6</v>
      </c>
      <c r="F9" s="419"/>
      <c r="G9" s="419"/>
      <c r="H9" s="419"/>
      <c r="I9" s="419"/>
      <c r="J9" s="419"/>
      <c r="K9" s="420"/>
      <c r="L9" s="18"/>
      <c r="M9" s="18"/>
      <c r="N9" s="20"/>
      <c r="O9" s="20"/>
      <c r="P9" s="20"/>
      <c r="Q9" s="20"/>
      <c r="R9" s="20"/>
      <c r="S9" s="20"/>
      <c r="T9" s="20"/>
      <c r="U9" s="20"/>
      <c r="V9" s="20"/>
      <c r="W9" s="20"/>
      <c r="X9" s="20"/>
      <c r="Y9" s="20"/>
      <c r="Z9" s="20"/>
    </row>
    <row r="10" spans="1:26" ht="33.75" customHeight="1" x14ac:dyDescent="0.3">
      <c r="A10" s="18"/>
      <c r="B10" s="428" t="s">
        <v>7</v>
      </c>
      <c r="C10" s="419"/>
      <c r="D10" s="419"/>
      <c r="E10" s="419"/>
      <c r="F10" s="419"/>
      <c r="G10" s="419"/>
      <c r="H10" s="419"/>
      <c r="I10" s="419"/>
      <c r="J10" s="419"/>
      <c r="K10" s="420"/>
      <c r="L10" s="18"/>
      <c r="M10" s="18"/>
      <c r="N10" s="20"/>
      <c r="O10" s="20"/>
      <c r="P10" s="20"/>
      <c r="Q10" s="20"/>
      <c r="R10" s="20"/>
      <c r="S10" s="20"/>
      <c r="T10" s="20"/>
      <c r="U10" s="20"/>
      <c r="V10" s="20"/>
      <c r="W10" s="20"/>
      <c r="X10" s="20"/>
      <c r="Y10" s="20"/>
      <c r="Z10" s="20"/>
    </row>
    <row r="11" spans="1:26" ht="34.5" customHeight="1" x14ac:dyDescent="0.3">
      <c r="A11" s="18"/>
      <c r="B11" s="428" t="s">
        <v>8</v>
      </c>
      <c r="C11" s="420"/>
      <c r="D11" s="21"/>
      <c r="E11" s="424" t="s">
        <v>9</v>
      </c>
      <c r="F11" s="425"/>
      <c r="G11" s="425"/>
      <c r="H11" s="425"/>
      <c r="I11" s="425"/>
      <c r="J11" s="425"/>
      <c r="K11" s="426"/>
      <c r="L11" s="18"/>
      <c r="M11" s="18"/>
      <c r="O11" s="20"/>
      <c r="P11" s="20"/>
      <c r="Q11" s="20"/>
      <c r="R11" s="20"/>
      <c r="S11" s="20"/>
      <c r="T11" s="20"/>
      <c r="U11" s="20"/>
      <c r="V11" s="20"/>
      <c r="W11" s="20"/>
      <c r="X11" s="20"/>
      <c r="Y11" s="20"/>
      <c r="Z11" s="20"/>
    </row>
    <row r="12" spans="1:26" ht="32.25" customHeight="1" x14ac:dyDescent="0.3">
      <c r="A12" s="18"/>
      <c r="B12" s="422" t="s">
        <v>10</v>
      </c>
      <c r="C12" s="420"/>
      <c r="D12" s="22"/>
      <c r="E12" s="439" t="s">
        <v>11</v>
      </c>
      <c r="F12" s="425"/>
      <c r="G12" s="425"/>
      <c r="H12" s="425"/>
      <c r="I12" s="425"/>
      <c r="J12" s="425"/>
      <c r="K12" s="426"/>
      <c r="L12" s="18"/>
      <c r="M12" s="18"/>
      <c r="N12" s="23"/>
      <c r="O12" s="20"/>
      <c r="P12" s="20"/>
      <c r="Q12" s="20"/>
      <c r="R12" s="20"/>
      <c r="S12" s="20"/>
      <c r="T12" s="20"/>
      <c r="U12" s="20"/>
      <c r="V12" s="20"/>
      <c r="W12" s="20"/>
      <c r="X12" s="20"/>
      <c r="Y12" s="20"/>
      <c r="Z12" s="20"/>
    </row>
    <row r="13" spans="1:26" ht="25.5" customHeight="1" x14ac:dyDescent="0.3">
      <c r="A13" s="18"/>
      <c r="B13" s="428" t="s">
        <v>12</v>
      </c>
      <c r="C13" s="420"/>
      <c r="D13" s="21"/>
      <c r="E13" s="424" t="s">
        <v>13</v>
      </c>
      <c r="F13" s="425"/>
      <c r="G13" s="425"/>
      <c r="H13" s="425"/>
      <c r="I13" s="425"/>
      <c r="J13" s="425"/>
      <c r="K13" s="426"/>
      <c r="L13" s="24" t="str">
        <f>VLOOKUP(E13,BD_Ref!$A$58:$B$80,2,0)</f>
        <v>GC</v>
      </c>
      <c r="M13" s="18"/>
      <c r="N13" s="23"/>
      <c r="O13" s="20"/>
      <c r="P13" s="20"/>
      <c r="Q13" s="20"/>
      <c r="R13" s="20"/>
      <c r="S13" s="20"/>
      <c r="T13" s="20"/>
      <c r="U13" s="20"/>
      <c r="V13" s="20"/>
      <c r="W13" s="20"/>
      <c r="X13" s="20"/>
      <c r="Y13" s="20"/>
      <c r="Z13" s="20"/>
    </row>
    <row r="14" spans="1:26" ht="27.75" customHeight="1" x14ac:dyDescent="0.3">
      <c r="A14" s="18"/>
      <c r="B14" s="428" t="s">
        <v>14</v>
      </c>
      <c r="C14" s="420"/>
      <c r="D14" s="21"/>
      <c r="E14" s="439" t="s">
        <v>15</v>
      </c>
      <c r="F14" s="425"/>
      <c r="G14" s="425"/>
      <c r="H14" s="425"/>
      <c r="I14" s="425"/>
      <c r="J14" s="425"/>
      <c r="K14" s="426"/>
      <c r="L14" s="18"/>
      <c r="M14" s="18"/>
      <c r="N14" s="20"/>
      <c r="O14" s="20"/>
      <c r="P14" s="20"/>
      <c r="Q14" s="20"/>
      <c r="R14" s="20"/>
      <c r="S14" s="20"/>
      <c r="T14" s="20"/>
      <c r="U14" s="20"/>
      <c r="V14" s="20"/>
      <c r="W14" s="20"/>
      <c r="X14" s="20"/>
      <c r="Y14" s="20"/>
      <c r="Z14" s="20"/>
    </row>
    <row r="15" spans="1:26" ht="30" customHeight="1" x14ac:dyDescent="0.3">
      <c r="A15" s="18"/>
      <c r="B15" s="422" t="s">
        <v>16</v>
      </c>
      <c r="C15" s="420"/>
      <c r="D15" s="21"/>
      <c r="E15" s="427" t="s">
        <v>17</v>
      </c>
      <c r="F15" s="425"/>
      <c r="G15" s="425"/>
      <c r="H15" s="425"/>
      <c r="I15" s="425"/>
      <c r="J15" s="425"/>
      <c r="K15" s="426"/>
      <c r="L15" s="18"/>
      <c r="M15" s="18"/>
      <c r="N15" s="20"/>
      <c r="O15" s="20"/>
      <c r="P15" s="20"/>
      <c r="Q15" s="20"/>
      <c r="R15" s="20"/>
      <c r="S15" s="20"/>
      <c r="T15" s="20"/>
      <c r="U15" s="20"/>
      <c r="V15" s="20"/>
      <c r="W15" s="20"/>
      <c r="X15" s="20"/>
      <c r="Y15" s="20"/>
      <c r="Z15" s="20"/>
    </row>
    <row r="16" spans="1:26" ht="25.5" customHeight="1" x14ac:dyDescent="0.3">
      <c r="A16" s="18"/>
      <c r="B16" s="431" t="s">
        <v>18</v>
      </c>
      <c r="C16" s="432"/>
      <c r="D16" s="26"/>
      <c r="E16" s="424" t="s">
        <v>19</v>
      </c>
      <c r="F16" s="425"/>
      <c r="G16" s="425"/>
      <c r="H16" s="425"/>
      <c r="I16" s="425"/>
      <c r="J16" s="425"/>
      <c r="K16" s="426"/>
      <c r="L16" s="18"/>
      <c r="M16" s="18"/>
      <c r="N16" s="20"/>
      <c r="O16" s="20"/>
      <c r="P16" s="20"/>
      <c r="Q16" s="20"/>
      <c r="R16" s="20"/>
      <c r="S16" s="20"/>
      <c r="T16" s="20"/>
      <c r="U16" s="20"/>
      <c r="V16" s="20"/>
      <c r="W16" s="20"/>
      <c r="X16" s="20"/>
      <c r="Y16" s="20"/>
      <c r="Z16" s="20"/>
    </row>
    <row r="17" spans="1:26" ht="25.5" customHeight="1" x14ac:dyDescent="0.3">
      <c r="A17" s="18"/>
      <c r="B17" s="433"/>
      <c r="C17" s="434"/>
      <c r="D17" s="27"/>
      <c r="E17" s="424" t="s">
        <v>20</v>
      </c>
      <c r="F17" s="425"/>
      <c r="G17" s="425"/>
      <c r="H17" s="425"/>
      <c r="I17" s="425"/>
      <c r="J17" s="425"/>
      <c r="K17" s="426"/>
      <c r="L17" s="18"/>
      <c r="M17" s="18"/>
      <c r="N17" s="20"/>
      <c r="O17" s="20"/>
      <c r="P17" s="20"/>
      <c r="Q17" s="20"/>
      <c r="R17" s="20"/>
      <c r="S17" s="20"/>
      <c r="T17" s="20"/>
      <c r="U17" s="20"/>
      <c r="V17" s="20"/>
      <c r="W17" s="20"/>
      <c r="X17" s="20"/>
      <c r="Y17" s="20"/>
      <c r="Z17" s="20"/>
    </row>
    <row r="18" spans="1:26" ht="25.5" customHeight="1" x14ac:dyDescent="0.3">
      <c r="A18" s="18"/>
      <c r="B18" s="435"/>
      <c r="C18" s="436"/>
      <c r="D18" s="27"/>
      <c r="E18" s="424" t="s">
        <v>21</v>
      </c>
      <c r="F18" s="425"/>
      <c r="G18" s="425"/>
      <c r="H18" s="425"/>
      <c r="I18" s="425"/>
      <c r="J18" s="425"/>
      <c r="K18" s="426"/>
      <c r="L18" s="18"/>
      <c r="M18" s="18"/>
      <c r="N18" s="20"/>
      <c r="O18" s="20"/>
      <c r="P18" s="20"/>
      <c r="Q18" s="20"/>
      <c r="R18" s="20"/>
      <c r="S18" s="20"/>
      <c r="T18" s="20"/>
      <c r="U18" s="20"/>
      <c r="V18" s="20"/>
      <c r="W18" s="20"/>
      <c r="X18" s="20"/>
      <c r="Y18" s="20"/>
      <c r="Z18" s="20"/>
    </row>
    <row r="19" spans="1:26" ht="33" customHeight="1" x14ac:dyDescent="0.3">
      <c r="A19" s="18"/>
      <c r="B19" s="441" t="s">
        <v>22</v>
      </c>
      <c r="C19" s="28" t="s">
        <v>23</v>
      </c>
      <c r="D19" s="29" t="str">
        <f>IFERROR(VLOOKUP(C19,BD_Ref!$A$6:$B$17,2,0),"")</f>
        <v>FACTOR2</v>
      </c>
      <c r="E19" s="429" t="s">
        <v>24</v>
      </c>
      <c r="F19" s="430"/>
      <c r="G19" s="440" t="s">
        <v>25</v>
      </c>
      <c r="H19" s="419"/>
      <c r="I19" s="419"/>
      <c r="J19" s="419"/>
      <c r="K19" s="420"/>
      <c r="L19" s="18"/>
      <c r="M19" s="18"/>
      <c r="N19" s="20"/>
      <c r="O19" s="20"/>
      <c r="P19" s="20"/>
      <c r="Q19" s="20"/>
      <c r="R19" s="20"/>
      <c r="S19" s="20"/>
      <c r="T19" s="20"/>
      <c r="U19" s="20"/>
      <c r="V19" s="20"/>
      <c r="W19" s="20"/>
      <c r="X19" s="20"/>
      <c r="Y19" s="20"/>
      <c r="Z19" s="20"/>
    </row>
    <row r="20" spans="1:26" ht="33" customHeight="1" x14ac:dyDescent="0.3">
      <c r="A20" s="18"/>
      <c r="B20" s="442"/>
      <c r="C20" s="28" t="s">
        <v>26</v>
      </c>
      <c r="D20" s="29" t="str">
        <f>IFERROR(VLOOKUP(#REF!,BD_Ref!$A$6:$B$17,2,0),"")</f>
        <v/>
      </c>
      <c r="E20" s="429" t="s">
        <v>24</v>
      </c>
      <c r="F20" s="430"/>
      <c r="G20" s="440" t="s">
        <v>27</v>
      </c>
      <c r="H20" s="419"/>
      <c r="I20" s="419"/>
      <c r="J20" s="419"/>
      <c r="K20" s="420"/>
      <c r="L20" s="18"/>
      <c r="M20" s="18"/>
      <c r="N20" s="20"/>
      <c r="O20" s="20"/>
      <c r="P20" s="20"/>
      <c r="Q20" s="20"/>
      <c r="R20" s="20"/>
      <c r="S20" s="20"/>
      <c r="T20" s="20"/>
      <c r="U20" s="20"/>
      <c r="V20" s="20"/>
      <c r="W20" s="20"/>
      <c r="X20" s="20"/>
      <c r="Y20" s="20"/>
      <c r="Z20" s="20"/>
    </row>
    <row r="21" spans="1:26" ht="33" customHeight="1" x14ac:dyDescent="0.3">
      <c r="A21" s="18"/>
      <c r="B21" s="442"/>
      <c r="C21" s="28" t="s">
        <v>26</v>
      </c>
      <c r="D21" s="29" t="str">
        <f>IFERROR(VLOOKUP(C20,BD_Ref!$A$6:$B$15,2,0),"")</f>
        <v>FACTOR4</v>
      </c>
      <c r="E21" s="429" t="s">
        <v>24</v>
      </c>
      <c r="F21" s="430"/>
      <c r="G21" s="440" t="s">
        <v>28</v>
      </c>
      <c r="H21" s="419"/>
      <c r="I21" s="419"/>
      <c r="J21" s="419"/>
      <c r="K21" s="420"/>
      <c r="L21" s="18"/>
      <c r="M21" s="18"/>
      <c r="N21" s="20"/>
      <c r="O21" s="20"/>
      <c r="P21" s="20"/>
      <c r="Q21" s="20"/>
      <c r="R21" s="20"/>
      <c r="S21" s="20"/>
      <c r="T21" s="20"/>
      <c r="U21" s="20"/>
      <c r="V21" s="20"/>
      <c r="W21" s="20"/>
      <c r="X21" s="20"/>
      <c r="Y21" s="20"/>
      <c r="Z21" s="20"/>
    </row>
    <row r="22" spans="1:26" ht="33.75" customHeight="1" x14ac:dyDescent="0.3">
      <c r="A22" s="18"/>
      <c r="B22" s="442"/>
      <c r="C22" s="30" t="s">
        <v>26</v>
      </c>
      <c r="D22" s="29" t="str">
        <f>IFERROR(VLOOKUP(C22,BD_Ref!$A$9:$D$17,2,0),"")</f>
        <v>FACTOR4</v>
      </c>
      <c r="E22" s="429" t="s">
        <v>24</v>
      </c>
      <c r="F22" s="430"/>
      <c r="G22" s="440" t="s">
        <v>29</v>
      </c>
      <c r="H22" s="419"/>
      <c r="I22" s="419"/>
      <c r="J22" s="419"/>
      <c r="K22" s="420"/>
      <c r="L22" s="18"/>
      <c r="M22" s="18"/>
      <c r="N22" s="20"/>
      <c r="O22" s="20"/>
      <c r="P22" s="20"/>
      <c r="Q22" s="20"/>
      <c r="R22" s="20"/>
      <c r="S22" s="20"/>
      <c r="T22" s="20"/>
      <c r="U22" s="20"/>
      <c r="V22" s="20"/>
      <c r="W22" s="20"/>
      <c r="X22" s="20"/>
      <c r="Y22" s="20"/>
      <c r="Z22" s="20"/>
    </row>
    <row r="23" spans="1:26" ht="30.75" customHeight="1" x14ac:dyDescent="0.3">
      <c r="A23" s="18"/>
      <c r="B23" s="442"/>
      <c r="C23" s="30" t="s">
        <v>30</v>
      </c>
      <c r="D23" s="29" t="str">
        <f>IFERROR(VLOOKUP(C21,BD_Ref!$A$6:$B$15,2,0),"")</f>
        <v>FACTOR4</v>
      </c>
      <c r="E23" s="429" t="s">
        <v>24</v>
      </c>
      <c r="F23" s="430"/>
      <c r="G23" s="440" t="s">
        <v>31</v>
      </c>
      <c r="H23" s="419"/>
      <c r="I23" s="419"/>
      <c r="J23" s="419"/>
      <c r="K23" s="420"/>
      <c r="L23" s="18"/>
      <c r="M23" s="18"/>
      <c r="N23" s="20"/>
      <c r="O23" s="20"/>
      <c r="P23" s="20"/>
      <c r="Q23" s="20"/>
      <c r="R23" s="20"/>
      <c r="S23" s="20"/>
      <c r="T23" s="20"/>
      <c r="U23" s="20"/>
      <c r="V23" s="20"/>
      <c r="W23" s="20"/>
      <c r="X23" s="20"/>
      <c r="Y23" s="20"/>
      <c r="Z23" s="20"/>
    </row>
    <row r="24" spans="1:26" ht="42.75" customHeight="1" x14ac:dyDescent="0.3">
      <c r="A24" s="18"/>
      <c r="B24" s="442"/>
      <c r="C24" s="30" t="s">
        <v>30</v>
      </c>
      <c r="D24" s="30" t="s">
        <v>30</v>
      </c>
      <c r="E24" s="429" t="s">
        <v>24</v>
      </c>
      <c r="F24" s="430"/>
      <c r="G24" s="440" t="s">
        <v>32</v>
      </c>
      <c r="H24" s="419"/>
      <c r="I24" s="419"/>
      <c r="J24" s="419"/>
      <c r="K24" s="420"/>
      <c r="L24" s="18"/>
      <c r="M24" s="18"/>
      <c r="N24" s="20"/>
      <c r="O24" s="20"/>
      <c r="P24" s="20"/>
      <c r="Q24" s="20"/>
      <c r="R24" s="20"/>
      <c r="S24" s="20"/>
      <c r="T24" s="20"/>
      <c r="U24" s="20"/>
      <c r="V24" s="20"/>
      <c r="W24" s="20"/>
      <c r="X24" s="20"/>
      <c r="Y24" s="20"/>
      <c r="Z24" s="20"/>
    </row>
    <row r="25" spans="1:26" ht="33" hidden="1" customHeight="1" x14ac:dyDescent="0.3">
      <c r="A25" s="18"/>
      <c r="B25" s="442"/>
      <c r="C25" s="28"/>
      <c r="D25" s="29" t="str">
        <f>IFERROR(VLOOKUP(C25,BD_Ref!$A$6:$B$15,2,0),"")</f>
        <v/>
      </c>
      <c r="E25" s="429" t="s">
        <v>24</v>
      </c>
      <c r="F25" s="430"/>
      <c r="G25" s="440"/>
      <c r="H25" s="419"/>
      <c r="I25" s="419"/>
      <c r="J25" s="419"/>
      <c r="K25" s="420"/>
      <c r="L25" s="18"/>
      <c r="M25" s="18"/>
      <c r="N25" s="20"/>
      <c r="O25" s="20"/>
      <c r="P25" s="20"/>
      <c r="Q25" s="20"/>
      <c r="R25" s="20"/>
      <c r="S25" s="20"/>
      <c r="T25" s="20"/>
      <c r="U25" s="20"/>
      <c r="V25" s="20"/>
      <c r="W25" s="20"/>
      <c r="X25" s="20"/>
      <c r="Y25" s="20"/>
      <c r="Z25" s="20"/>
    </row>
    <row r="26" spans="1:26" ht="33" hidden="1" customHeight="1" x14ac:dyDescent="0.3">
      <c r="A26" s="18"/>
      <c r="B26" s="442"/>
      <c r="C26" s="28"/>
      <c r="D26" s="29" t="str">
        <f>IFERROR(VLOOKUP(C26,BD_Ref!$A$6:$B$15,2,0),"")</f>
        <v/>
      </c>
      <c r="E26" s="429" t="s">
        <v>24</v>
      </c>
      <c r="F26" s="430"/>
      <c r="G26" s="440"/>
      <c r="H26" s="419"/>
      <c r="I26" s="419"/>
      <c r="J26" s="419"/>
      <c r="K26" s="420"/>
      <c r="L26" s="18"/>
      <c r="M26" s="18"/>
      <c r="N26" s="20"/>
      <c r="O26" s="20"/>
      <c r="P26" s="20"/>
      <c r="Q26" s="20"/>
      <c r="R26" s="20"/>
      <c r="S26" s="20"/>
      <c r="T26" s="20"/>
      <c r="U26" s="20"/>
      <c r="V26" s="20"/>
      <c r="W26" s="20"/>
      <c r="X26" s="20"/>
      <c r="Y26" s="20"/>
      <c r="Z26" s="20"/>
    </row>
    <row r="27" spans="1:26" ht="33" hidden="1" customHeight="1" x14ac:dyDescent="0.3">
      <c r="A27" s="18"/>
      <c r="B27" s="442"/>
      <c r="C27" s="28"/>
      <c r="D27" s="29" t="str">
        <f>IFERROR(VLOOKUP(C27,BD_Ref!$A$6:$B$15,2,0),"")</f>
        <v/>
      </c>
      <c r="E27" s="429" t="s">
        <v>24</v>
      </c>
      <c r="F27" s="430"/>
      <c r="G27" s="440"/>
      <c r="H27" s="419"/>
      <c r="I27" s="419"/>
      <c r="J27" s="419"/>
      <c r="K27" s="420"/>
      <c r="L27" s="18"/>
      <c r="M27" s="18"/>
      <c r="N27" s="20"/>
      <c r="O27" s="20"/>
      <c r="P27" s="20"/>
      <c r="Q27" s="20"/>
      <c r="R27" s="20"/>
      <c r="S27" s="20"/>
      <c r="T27" s="20"/>
      <c r="U27" s="20"/>
      <c r="V27" s="20"/>
      <c r="W27" s="20"/>
      <c r="X27" s="20"/>
      <c r="Y27" s="20"/>
      <c r="Z27" s="20"/>
    </row>
    <row r="28" spans="1:26" ht="33" hidden="1" customHeight="1" x14ac:dyDescent="0.3">
      <c r="A28" s="18"/>
      <c r="B28" s="443"/>
      <c r="C28" s="28"/>
      <c r="D28" s="29" t="str">
        <f>IFERROR(VLOOKUP(C28,BD_Ref!$A$6:$B$15,2,0),"")</f>
        <v/>
      </c>
      <c r="E28" s="429" t="s">
        <v>24</v>
      </c>
      <c r="F28" s="430"/>
      <c r="G28" s="440"/>
      <c r="H28" s="419"/>
      <c r="I28" s="419"/>
      <c r="J28" s="419"/>
      <c r="K28" s="420"/>
      <c r="L28" s="18"/>
      <c r="M28" s="18"/>
      <c r="N28" s="20"/>
      <c r="O28" s="20"/>
      <c r="P28" s="20"/>
      <c r="Q28" s="20"/>
      <c r="R28" s="20"/>
      <c r="S28" s="20"/>
      <c r="T28" s="20"/>
      <c r="U28" s="20"/>
      <c r="V28" s="20"/>
      <c r="W28" s="20"/>
      <c r="X28" s="20"/>
      <c r="Y28" s="20"/>
      <c r="Z28" s="20"/>
    </row>
    <row r="29" spans="1:26" ht="33" customHeight="1" x14ac:dyDescent="0.3">
      <c r="A29" s="18"/>
      <c r="B29" s="441" t="s">
        <v>33</v>
      </c>
      <c r="C29" s="31" t="s">
        <v>34</v>
      </c>
      <c r="D29" s="29" t="str">
        <f>VLOOKUP(C29,BD_Ref!K6:L16,2,0)</f>
        <v>CRITERIO7</v>
      </c>
      <c r="E29" s="422" t="s">
        <v>35</v>
      </c>
      <c r="F29" s="423"/>
      <c r="G29" s="424" t="s">
        <v>36</v>
      </c>
      <c r="H29" s="419"/>
      <c r="I29" s="419"/>
      <c r="J29" s="419"/>
      <c r="K29" s="420"/>
      <c r="L29" s="18"/>
      <c r="M29" s="18"/>
      <c r="N29" s="20"/>
      <c r="O29" s="20"/>
      <c r="P29" s="20"/>
      <c r="Q29" s="20"/>
      <c r="R29" s="20"/>
      <c r="S29" s="20"/>
      <c r="T29" s="20"/>
      <c r="U29" s="20"/>
      <c r="V29" s="20"/>
      <c r="W29" s="20"/>
      <c r="X29" s="20"/>
      <c r="Y29" s="20"/>
      <c r="Z29" s="20"/>
    </row>
    <row r="30" spans="1:26" ht="33" customHeight="1" x14ac:dyDescent="0.3">
      <c r="A30" s="18"/>
      <c r="B30" s="442"/>
      <c r="C30" s="31" t="s">
        <v>34</v>
      </c>
      <c r="D30" s="29" t="str">
        <f>VLOOKUP(C30,BD_Ref!K7:L17,2,0)</f>
        <v>CRITERIO7</v>
      </c>
      <c r="E30" s="422" t="s">
        <v>35</v>
      </c>
      <c r="F30" s="423"/>
      <c r="G30" s="424" t="s">
        <v>37</v>
      </c>
      <c r="H30" s="419"/>
      <c r="I30" s="419"/>
      <c r="J30" s="419"/>
      <c r="K30" s="420"/>
      <c r="L30" s="18"/>
      <c r="M30" s="18"/>
      <c r="N30" s="20"/>
      <c r="O30" s="20"/>
      <c r="P30" s="20"/>
      <c r="Q30" s="20"/>
      <c r="R30" s="20"/>
      <c r="S30" s="20"/>
      <c r="T30" s="20"/>
      <c r="U30" s="20"/>
      <c r="V30" s="20"/>
      <c r="W30" s="20"/>
      <c r="X30" s="20"/>
      <c r="Y30" s="20"/>
      <c r="Z30" s="20"/>
    </row>
    <row r="31" spans="1:26" ht="33" customHeight="1" x14ac:dyDescent="0.3">
      <c r="A31" s="18"/>
      <c r="B31" s="442"/>
      <c r="C31" s="31" t="s">
        <v>38</v>
      </c>
      <c r="D31" s="29" t="str">
        <f>VLOOKUP(C31,BD_Ref!K8:L18,2,0)</f>
        <v>CRITERIO5</v>
      </c>
      <c r="E31" s="422" t="s">
        <v>35</v>
      </c>
      <c r="F31" s="423"/>
      <c r="G31" s="424" t="s">
        <v>39</v>
      </c>
      <c r="H31" s="419"/>
      <c r="I31" s="419"/>
      <c r="J31" s="419"/>
      <c r="K31" s="420"/>
      <c r="L31" s="18"/>
      <c r="M31" s="18"/>
      <c r="N31" s="20"/>
      <c r="O31" s="20"/>
      <c r="P31" s="20"/>
      <c r="Q31" s="20"/>
      <c r="R31" s="20"/>
      <c r="S31" s="20"/>
      <c r="T31" s="20"/>
      <c r="U31" s="20"/>
      <c r="V31" s="20"/>
      <c r="W31" s="20"/>
      <c r="X31" s="20"/>
      <c r="Y31" s="20"/>
      <c r="Z31" s="20"/>
    </row>
    <row r="32" spans="1:26" ht="33" customHeight="1" x14ac:dyDescent="0.3">
      <c r="A32" s="18"/>
      <c r="B32" s="442"/>
      <c r="C32" s="31" t="s">
        <v>38</v>
      </c>
      <c r="D32" s="29" t="str">
        <f>VLOOKUP(C32,BD_Ref!K9:L19,2,0)</f>
        <v>CRITERIO5</v>
      </c>
      <c r="E32" s="422" t="s">
        <v>35</v>
      </c>
      <c r="F32" s="423"/>
      <c r="G32" s="424" t="s">
        <v>40</v>
      </c>
      <c r="H32" s="419"/>
      <c r="I32" s="419"/>
      <c r="J32" s="419"/>
      <c r="K32" s="420"/>
      <c r="L32" s="18"/>
      <c r="M32" s="18"/>
      <c r="N32" s="20"/>
      <c r="O32" s="20"/>
      <c r="P32" s="20"/>
      <c r="Q32" s="20"/>
      <c r="R32" s="20"/>
      <c r="S32" s="20"/>
      <c r="T32" s="20"/>
      <c r="U32" s="20"/>
      <c r="V32" s="20"/>
      <c r="W32" s="20"/>
      <c r="X32" s="20"/>
      <c r="Y32" s="20"/>
      <c r="Z32" s="20"/>
    </row>
    <row r="33" spans="1:26" ht="33" hidden="1" customHeight="1" x14ac:dyDescent="0.3">
      <c r="A33" s="18"/>
      <c r="B33" s="442"/>
      <c r="C33" s="31"/>
      <c r="D33" s="29" t="e">
        <f>VLOOKUP(C33,BD_Ref!K10:L20,2,0)</f>
        <v>#N/A</v>
      </c>
      <c r="E33" s="422" t="s">
        <v>35</v>
      </c>
      <c r="F33" s="423"/>
      <c r="G33" s="424"/>
      <c r="H33" s="419"/>
      <c r="I33" s="419"/>
      <c r="J33" s="419"/>
      <c r="K33" s="420"/>
      <c r="L33" s="18"/>
      <c r="M33" s="18"/>
      <c r="N33" s="20"/>
      <c r="O33" s="20"/>
      <c r="P33" s="20"/>
      <c r="Q33" s="20"/>
      <c r="R33" s="20"/>
      <c r="S33" s="20"/>
      <c r="T33" s="20"/>
      <c r="U33" s="20"/>
      <c r="V33" s="20"/>
      <c r="W33" s="20"/>
      <c r="X33" s="20"/>
      <c r="Y33" s="20"/>
      <c r="Z33" s="20"/>
    </row>
    <row r="34" spans="1:26" ht="33" hidden="1" customHeight="1" x14ac:dyDescent="0.3">
      <c r="A34" s="18"/>
      <c r="B34" s="442"/>
      <c r="C34" s="31"/>
      <c r="D34" s="29" t="e">
        <f>VLOOKUP(C34,BD_Ref!K11:L21,2,0)</f>
        <v>#N/A</v>
      </c>
      <c r="E34" s="422" t="s">
        <v>35</v>
      </c>
      <c r="F34" s="423"/>
      <c r="G34" s="424"/>
      <c r="H34" s="419"/>
      <c r="I34" s="419"/>
      <c r="J34" s="419"/>
      <c r="K34" s="420"/>
      <c r="L34" s="18"/>
      <c r="M34" s="18"/>
      <c r="N34" s="20"/>
      <c r="O34" s="20"/>
      <c r="P34" s="20"/>
      <c r="Q34" s="20"/>
      <c r="R34" s="20"/>
      <c r="S34" s="20"/>
      <c r="T34" s="20"/>
      <c r="U34" s="20"/>
      <c r="V34" s="20"/>
      <c r="W34" s="20"/>
      <c r="X34" s="20"/>
      <c r="Y34" s="20"/>
      <c r="Z34" s="20"/>
    </row>
    <row r="35" spans="1:26" ht="33" hidden="1" customHeight="1" x14ac:dyDescent="0.3">
      <c r="A35" s="18"/>
      <c r="B35" s="442"/>
      <c r="C35" s="31"/>
      <c r="D35" s="29" t="e">
        <f>VLOOKUP(C35,BD_Ref!K12:L22,2,0)</f>
        <v>#N/A</v>
      </c>
      <c r="E35" s="422" t="s">
        <v>35</v>
      </c>
      <c r="F35" s="423"/>
      <c r="G35" s="424"/>
      <c r="H35" s="419"/>
      <c r="I35" s="419"/>
      <c r="J35" s="419"/>
      <c r="K35" s="420"/>
      <c r="L35" s="18"/>
      <c r="M35" s="18"/>
      <c r="N35" s="20"/>
      <c r="O35" s="20"/>
      <c r="P35" s="20"/>
      <c r="Q35" s="20"/>
      <c r="R35" s="20"/>
      <c r="S35" s="20"/>
      <c r="T35" s="20"/>
      <c r="U35" s="20"/>
      <c r="V35" s="20"/>
      <c r="W35" s="20"/>
      <c r="X35" s="20"/>
      <c r="Y35" s="20"/>
      <c r="Z35" s="20"/>
    </row>
    <row r="36" spans="1:26" ht="33" hidden="1" customHeight="1" x14ac:dyDescent="0.3">
      <c r="A36" s="18"/>
      <c r="B36" s="442"/>
      <c r="C36" s="31"/>
      <c r="D36" s="29" t="e">
        <f>VLOOKUP(C36,BD_Ref!K13:L23,2,0)</f>
        <v>#N/A</v>
      </c>
      <c r="E36" s="422" t="s">
        <v>35</v>
      </c>
      <c r="F36" s="423"/>
      <c r="G36" s="424"/>
      <c r="H36" s="419"/>
      <c r="I36" s="419"/>
      <c r="J36" s="419"/>
      <c r="K36" s="420"/>
      <c r="L36" s="18"/>
      <c r="M36" s="18"/>
      <c r="N36" s="20"/>
      <c r="O36" s="20"/>
      <c r="P36" s="20"/>
      <c r="Q36" s="20"/>
      <c r="R36" s="20"/>
      <c r="S36" s="20"/>
      <c r="T36" s="20"/>
      <c r="U36" s="20"/>
      <c r="V36" s="20"/>
      <c r="W36" s="20"/>
      <c r="X36" s="20"/>
      <c r="Y36" s="20"/>
      <c r="Z36" s="20"/>
    </row>
    <row r="37" spans="1:26" ht="33" hidden="1" customHeight="1" x14ac:dyDescent="0.3">
      <c r="A37" s="18"/>
      <c r="B37" s="442"/>
      <c r="C37" s="31"/>
      <c r="D37" s="29" t="e">
        <f>VLOOKUP(C37,BD_Ref!K14:L24,2,0)</f>
        <v>#N/A</v>
      </c>
      <c r="E37" s="422" t="s">
        <v>35</v>
      </c>
      <c r="F37" s="423"/>
      <c r="G37" s="424"/>
      <c r="H37" s="419"/>
      <c r="I37" s="419"/>
      <c r="J37" s="419"/>
      <c r="K37" s="420"/>
      <c r="L37" s="18"/>
      <c r="M37" s="18"/>
      <c r="N37" s="20"/>
      <c r="O37" s="20"/>
      <c r="P37" s="20"/>
      <c r="Q37" s="20"/>
      <c r="R37" s="20"/>
      <c r="S37" s="20"/>
      <c r="T37" s="20"/>
      <c r="U37" s="20"/>
      <c r="V37" s="20"/>
      <c r="W37" s="20"/>
      <c r="X37" s="20"/>
      <c r="Y37" s="20"/>
      <c r="Z37" s="20"/>
    </row>
    <row r="38" spans="1:26" ht="33" hidden="1" customHeight="1" x14ac:dyDescent="0.3">
      <c r="A38" s="18"/>
      <c r="B38" s="443"/>
      <c r="C38" s="31"/>
      <c r="D38" s="29" t="e">
        <f>VLOOKUP(C38,BD_Ref!K15:L25,2,0)</f>
        <v>#N/A</v>
      </c>
      <c r="E38" s="422" t="s">
        <v>35</v>
      </c>
      <c r="F38" s="423"/>
      <c r="G38" s="424"/>
      <c r="H38" s="419"/>
      <c r="I38" s="419"/>
      <c r="J38" s="419"/>
      <c r="K38" s="420"/>
      <c r="L38" s="18"/>
      <c r="M38" s="18"/>
      <c r="N38" s="20"/>
      <c r="O38" s="20"/>
      <c r="P38" s="20"/>
      <c r="Q38" s="20"/>
      <c r="R38" s="20"/>
      <c r="S38" s="20"/>
      <c r="T38" s="20"/>
      <c r="U38" s="20"/>
      <c r="V38" s="20"/>
      <c r="W38" s="20"/>
      <c r="X38" s="20"/>
      <c r="Y38" s="20"/>
      <c r="Z38" s="20"/>
    </row>
    <row r="39" spans="1:26" ht="112.5" customHeight="1" x14ac:dyDescent="0.3">
      <c r="A39" s="18"/>
      <c r="B39" s="422" t="s">
        <v>41</v>
      </c>
      <c r="C39" s="420"/>
      <c r="D39" s="22"/>
      <c r="E39" s="421" t="s">
        <v>42</v>
      </c>
      <c r="F39" s="425"/>
      <c r="G39" s="425"/>
      <c r="H39" s="425"/>
      <c r="I39" s="425"/>
      <c r="J39" s="425"/>
      <c r="K39" s="426"/>
      <c r="L39" s="18"/>
      <c r="M39" s="18"/>
      <c r="N39" s="20"/>
      <c r="O39" s="20"/>
      <c r="P39" s="20"/>
      <c r="Q39" s="20"/>
      <c r="R39" s="20"/>
      <c r="S39" s="20"/>
      <c r="T39" s="20"/>
      <c r="U39" s="20"/>
      <c r="V39" s="20"/>
      <c r="W39" s="20"/>
      <c r="X39" s="20"/>
      <c r="Y39" s="20"/>
      <c r="Z39" s="20"/>
    </row>
    <row r="40" spans="1:26" ht="59.25" customHeight="1" x14ac:dyDescent="0.3">
      <c r="A40" s="18"/>
      <c r="B40" s="422" t="s">
        <v>43</v>
      </c>
      <c r="C40" s="420"/>
      <c r="D40" s="32"/>
      <c r="E40" s="427" t="s">
        <v>44</v>
      </c>
      <c r="F40" s="425"/>
      <c r="G40" s="425"/>
      <c r="H40" s="425"/>
      <c r="I40" s="425"/>
      <c r="J40" s="425"/>
      <c r="K40" s="426"/>
      <c r="L40" s="18"/>
      <c r="M40" s="18"/>
      <c r="N40" s="20"/>
      <c r="O40" s="20"/>
      <c r="P40" s="20"/>
      <c r="Q40" s="20"/>
      <c r="R40" s="20"/>
      <c r="S40" s="20"/>
      <c r="T40" s="20"/>
      <c r="U40" s="20"/>
      <c r="V40" s="20"/>
      <c r="W40" s="20"/>
      <c r="X40" s="20"/>
      <c r="Y40" s="20"/>
      <c r="Z40" s="20"/>
    </row>
    <row r="41" spans="1:26" ht="36.75" customHeight="1" x14ac:dyDescent="0.3">
      <c r="A41" s="18"/>
      <c r="B41" s="431" t="s">
        <v>45</v>
      </c>
      <c r="C41" s="432"/>
      <c r="D41" s="32"/>
      <c r="E41" s="427" t="s">
        <v>46</v>
      </c>
      <c r="F41" s="425"/>
      <c r="G41" s="425"/>
      <c r="H41" s="425"/>
      <c r="I41" s="425"/>
      <c r="J41" s="425"/>
      <c r="K41" s="426"/>
      <c r="L41" s="18"/>
      <c r="M41" s="18"/>
      <c r="N41" s="20"/>
      <c r="O41" s="20"/>
      <c r="P41" s="20"/>
      <c r="Q41" s="20"/>
      <c r="R41" s="20"/>
      <c r="S41" s="20"/>
      <c r="T41" s="20"/>
      <c r="U41" s="20"/>
      <c r="V41" s="20"/>
      <c r="W41" s="20"/>
      <c r="X41" s="20"/>
      <c r="Y41" s="20"/>
      <c r="Z41" s="20"/>
    </row>
    <row r="42" spans="1:26" ht="36.75" customHeight="1" x14ac:dyDescent="0.3">
      <c r="A42" s="18"/>
      <c r="B42" s="433"/>
      <c r="C42" s="434"/>
      <c r="D42" s="32"/>
      <c r="E42" s="427" t="s">
        <v>47</v>
      </c>
      <c r="F42" s="425"/>
      <c r="G42" s="425"/>
      <c r="H42" s="425"/>
      <c r="I42" s="425"/>
      <c r="J42" s="425"/>
      <c r="K42" s="426"/>
      <c r="L42" s="18"/>
      <c r="M42" s="18"/>
      <c r="N42" s="20"/>
      <c r="O42" s="20"/>
      <c r="P42" s="20"/>
      <c r="Q42" s="20"/>
      <c r="R42" s="20"/>
      <c r="S42" s="20"/>
      <c r="T42" s="20"/>
      <c r="U42" s="20"/>
      <c r="V42" s="20"/>
      <c r="W42" s="20"/>
      <c r="X42" s="20"/>
      <c r="Y42" s="20"/>
      <c r="Z42" s="20"/>
    </row>
    <row r="43" spans="1:26" ht="36.75" customHeight="1" x14ac:dyDescent="0.3">
      <c r="A43" s="18"/>
      <c r="B43" s="433"/>
      <c r="C43" s="434"/>
      <c r="D43" s="32"/>
      <c r="E43" s="427" t="s">
        <v>48</v>
      </c>
      <c r="F43" s="425"/>
      <c r="G43" s="425"/>
      <c r="H43" s="425"/>
      <c r="I43" s="425"/>
      <c r="J43" s="425"/>
      <c r="K43" s="426"/>
      <c r="L43" s="18"/>
      <c r="M43" s="18"/>
      <c r="N43" s="20"/>
      <c r="O43" s="20"/>
      <c r="P43" s="20"/>
      <c r="Q43" s="20"/>
      <c r="R43" s="20"/>
      <c r="S43" s="20"/>
      <c r="T43" s="20"/>
      <c r="U43" s="20"/>
      <c r="V43" s="20"/>
      <c r="W43" s="20"/>
      <c r="X43" s="20"/>
      <c r="Y43" s="20"/>
      <c r="Z43" s="20"/>
    </row>
    <row r="44" spans="1:26" ht="36.75" customHeight="1" x14ac:dyDescent="0.3">
      <c r="A44" s="18"/>
      <c r="B44" s="433"/>
      <c r="C44" s="434"/>
      <c r="D44" s="32"/>
      <c r="E44" s="427" t="s">
        <v>49</v>
      </c>
      <c r="F44" s="425"/>
      <c r="G44" s="425"/>
      <c r="H44" s="425"/>
      <c r="I44" s="425"/>
      <c r="J44" s="425"/>
      <c r="K44" s="426"/>
      <c r="L44" s="18"/>
      <c r="M44" s="18"/>
      <c r="N44" s="20"/>
      <c r="O44" s="20"/>
      <c r="P44" s="20"/>
      <c r="Q44" s="20"/>
      <c r="R44" s="20"/>
      <c r="S44" s="20"/>
      <c r="T44" s="20"/>
      <c r="U44" s="20"/>
      <c r="V44" s="20"/>
      <c r="W44" s="20"/>
      <c r="X44" s="20"/>
      <c r="Y44" s="20"/>
      <c r="Z44" s="20"/>
    </row>
    <row r="45" spans="1:26" ht="36.75" customHeight="1" x14ac:dyDescent="0.3">
      <c r="A45" s="18"/>
      <c r="B45" s="433"/>
      <c r="C45" s="434"/>
      <c r="D45" s="32"/>
      <c r="E45" s="427" t="s">
        <v>50</v>
      </c>
      <c r="F45" s="425"/>
      <c r="G45" s="425"/>
      <c r="H45" s="425"/>
      <c r="I45" s="425"/>
      <c r="J45" s="425"/>
      <c r="K45" s="426"/>
      <c r="L45" s="18"/>
      <c r="M45" s="18"/>
      <c r="N45" s="20"/>
      <c r="O45" s="20"/>
      <c r="P45" s="20"/>
      <c r="Q45" s="20"/>
      <c r="R45" s="20"/>
      <c r="S45" s="20"/>
      <c r="T45" s="20"/>
      <c r="U45" s="20"/>
      <c r="V45" s="20"/>
      <c r="W45" s="20"/>
      <c r="X45" s="20"/>
      <c r="Y45" s="20"/>
      <c r="Z45" s="20"/>
    </row>
    <row r="46" spans="1:26" ht="36.75" customHeight="1" x14ac:dyDescent="0.3">
      <c r="A46" s="18"/>
      <c r="B46" s="433"/>
      <c r="C46" s="434"/>
      <c r="D46" s="32"/>
      <c r="E46" s="427" t="s">
        <v>51</v>
      </c>
      <c r="F46" s="425"/>
      <c r="G46" s="425"/>
      <c r="H46" s="425"/>
      <c r="I46" s="425"/>
      <c r="J46" s="425"/>
      <c r="K46" s="426"/>
      <c r="L46" s="18"/>
      <c r="M46" s="18"/>
      <c r="N46" s="20"/>
      <c r="O46" s="20"/>
      <c r="P46" s="20"/>
      <c r="Q46" s="20"/>
      <c r="R46" s="20"/>
      <c r="S46" s="20"/>
      <c r="T46" s="20"/>
      <c r="U46" s="20"/>
      <c r="V46" s="20"/>
      <c r="W46" s="20"/>
      <c r="X46" s="20"/>
      <c r="Y46" s="20"/>
      <c r="Z46" s="20"/>
    </row>
    <row r="47" spans="1:26" ht="36.75" customHeight="1" x14ac:dyDescent="0.3">
      <c r="A47" s="18"/>
      <c r="B47" s="435"/>
      <c r="C47" s="436"/>
      <c r="D47" s="32"/>
      <c r="E47" s="427" t="s">
        <v>52</v>
      </c>
      <c r="F47" s="425"/>
      <c r="G47" s="425"/>
      <c r="H47" s="425"/>
      <c r="I47" s="425"/>
      <c r="J47" s="425"/>
      <c r="K47" s="426"/>
      <c r="L47" s="18"/>
      <c r="M47" s="18"/>
      <c r="N47" s="20"/>
      <c r="O47" s="20"/>
      <c r="P47" s="20"/>
      <c r="Q47" s="20"/>
      <c r="R47" s="20"/>
      <c r="S47" s="20"/>
      <c r="T47" s="20"/>
      <c r="U47" s="20"/>
      <c r="V47" s="20"/>
      <c r="W47" s="20"/>
      <c r="X47" s="20"/>
      <c r="Y47" s="20"/>
      <c r="Z47" s="20"/>
    </row>
    <row r="48" spans="1:26" ht="22.5" customHeight="1" x14ac:dyDescent="0.3">
      <c r="A48" s="18"/>
      <c r="B48" s="431" t="s">
        <v>53</v>
      </c>
      <c r="C48" s="432"/>
      <c r="D48" s="32"/>
      <c r="E48" s="422" t="s">
        <v>54</v>
      </c>
      <c r="F48" s="419"/>
      <c r="G48" s="420"/>
      <c r="H48" s="428" t="s">
        <v>55</v>
      </c>
      <c r="I48" s="419"/>
      <c r="J48" s="419"/>
      <c r="K48" s="420"/>
      <c r="L48" s="18"/>
      <c r="M48" s="18"/>
      <c r="N48" s="20"/>
      <c r="O48" s="20"/>
      <c r="P48" s="20"/>
      <c r="Q48" s="20"/>
      <c r="R48" s="20"/>
      <c r="S48" s="20"/>
      <c r="T48" s="20"/>
      <c r="U48" s="20"/>
      <c r="V48" s="20"/>
      <c r="W48" s="20"/>
      <c r="X48" s="20"/>
      <c r="Y48" s="20"/>
      <c r="Z48" s="20"/>
    </row>
    <row r="49" spans="1:26" ht="81.75" customHeight="1" x14ac:dyDescent="0.25">
      <c r="A49" s="15"/>
      <c r="B49" s="433"/>
      <c r="C49" s="434"/>
      <c r="D49" s="33"/>
      <c r="E49" s="421" t="s">
        <v>56</v>
      </c>
      <c r="F49" s="425"/>
      <c r="G49" s="426"/>
      <c r="H49" s="421" t="s">
        <v>57</v>
      </c>
      <c r="I49" s="425"/>
      <c r="J49" s="425"/>
      <c r="K49" s="426"/>
      <c r="L49" s="15"/>
      <c r="M49" s="15"/>
    </row>
    <row r="50" spans="1:26" ht="63" customHeight="1" x14ac:dyDescent="0.25">
      <c r="A50" s="15"/>
      <c r="B50" s="433"/>
      <c r="C50" s="434"/>
      <c r="D50" s="33"/>
      <c r="E50" s="421" t="s">
        <v>58</v>
      </c>
      <c r="F50" s="425"/>
      <c r="G50" s="426"/>
      <c r="H50" s="421" t="s">
        <v>59</v>
      </c>
      <c r="I50" s="425"/>
      <c r="J50" s="425"/>
      <c r="K50" s="426"/>
      <c r="L50" s="15"/>
      <c r="M50" s="15"/>
    </row>
    <row r="51" spans="1:26" ht="63" customHeight="1" x14ac:dyDescent="0.25">
      <c r="A51" s="15"/>
      <c r="B51" s="433"/>
      <c r="C51" s="434"/>
      <c r="D51" s="33"/>
      <c r="E51" s="421" t="s">
        <v>60</v>
      </c>
      <c r="F51" s="425"/>
      <c r="G51" s="426"/>
      <c r="H51" s="421" t="s">
        <v>61</v>
      </c>
      <c r="I51" s="425"/>
      <c r="J51" s="425"/>
      <c r="K51" s="426"/>
      <c r="L51" s="15"/>
      <c r="M51" s="15"/>
    </row>
    <row r="52" spans="1:26" ht="63" hidden="1" customHeight="1" x14ac:dyDescent="0.25">
      <c r="A52" s="15"/>
      <c r="B52" s="433"/>
      <c r="C52" s="434"/>
      <c r="D52" s="33"/>
      <c r="E52" s="418"/>
      <c r="F52" s="419"/>
      <c r="G52" s="420"/>
      <c r="H52" s="418"/>
      <c r="I52" s="419"/>
      <c r="J52" s="419"/>
      <c r="K52" s="420"/>
      <c r="L52" s="15"/>
      <c r="M52" s="15"/>
    </row>
    <row r="53" spans="1:26" ht="63" hidden="1" customHeight="1" x14ac:dyDescent="0.25">
      <c r="A53" s="15"/>
      <c r="B53" s="437"/>
      <c r="C53" s="438"/>
      <c r="D53" s="33"/>
      <c r="E53" s="418"/>
      <c r="F53" s="419"/>
      <c r="G53" s="420"/>
      <c r="H53" s="421"/>
      <c r="I53" s="419"/>
      <c r="J53" s="419"/>
      <c r="K53" s="420"/>
      <c r="L53" s="15"/>
      <c r="M53" s="15"/>
    </row>
    <row r="54" spans="1:26" ht="14.2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4.25" hidden="1" customHeight="1" x14ac:dyDescent="0.25">
      <c r="A55" s="15"/>
      <c r="L55" s="15"/>
      <c r="M55" s="15"/>
    </row>
    <row r="56" spans="1:26" ht="14.25" hidden="1" customHeight="1" x14ac:dyDescent="0.25">
      <c r="A56" s="15"/>
      <c r="L56" s="15"/>
      <c r="M56" s="15"/>
    </row>
    <row r="57" spans="1:26" ht="14.25" hidden="1" customHeight="1" x14ac:dyDescent="0.25">
      <c r="A57" s="15"/>
      <c r="L57" s="15"/>
      <c r="M57" s="15"/>
    </row>
    <row r="58" spans="1:26" ht="14.25" hidden="1" customHeight="1" x14ac:dyDescent="0.25">
      <c r="A58" s="15"/>
      <c r="L58" s="15"/>
      <c r="M58" s="15"/>
    </row>
    <row r="59" spans="1:26" ht="14.25" hidden="1" customHeight="1" x14ac:dyDescent="0.25">
      <c r="A59" s="15"/>
      <c r="L59" s="15"/>
      <c r="M59" s="15"/>
    </row>
    <row r="60" spans="1:26" ht="14.25" hidden="1" customHeight="1" x14ac:dyDescent="0.25">
      <c r="A60" s="15"/>
      <c r="L60" s="15"/>
      <c r="M60" s="15"/>
    </row>
    <row r="61" spans="1:26" ht="14.25" hidden="1" customHeight="1" x14ac:dyDescent="0.25">
      <c r="A61" s="15"/>
      <c r="L61" s="15"/>
      <c r="M61" s="15"/>
    </row>
    <row r="62" spans="1:26" ht="14.25" hidden="1" customHeight="1" x14ac:dyDescent="0.25">
      <c r="A62" s="15"/>
      <c r="L62" s="15"/>
      <c r="M62" s="15"/>
    </row>
    <row r="63" spans="1:26" ht="14.25" hidden="1" customHeight="1" x14ac:dyDescent="0.25">
      <c r="A63" s="15"/>
      <c r="L63" s="15"/>
      <c r="M63" s="15"/>
    </row>
    <row r="64" spans="1:26" ht="14.25" hidden="1" customHeight="1" x14ac:dyDescent="0.25">
      <c r="A64" s="15"/>
      <c r="L64" s="15"/>
      <c r="M64" s="15"/>
    </row>
    <row r="65" spans="1:13" ht="14.25" hidden="1" customHeight="1" x14ac:dyDescent="0.25">
      <c r="A65" s="15"/>
      <c r="L65" s="15"/>
      <c r="M65" s="15"/>
    </row>
    <row r="66" spans="1:13" ht="14.25" hidden="1" customHeight="1" x14ac:dyDescent="0.25">
      <c r="A66" s="15"/>
      <c r="L66" s="15"/>
      <c r="M66" s="15"/>
    </row>
    <row r="67" spans="1:13" ht="14.25" hidden="1" customHeight="1" x14ac:dyDescent="0.25">
      <c r="A67" s="15"/>
      <c r="L67" s="15"/>
      <c r="M67" s="15"/>
    </row>
    <row r="68" spans="1:13" ht="14.25" hidden="1" customHeight="1" x14ac:dyDescent="0.25">
      <c r="A68" s="15"/>
      <c r="L68" s="15"/>
      <c r="M68" s="15"/>
    </row>
    <row r="69" spans="1:13" ht="14.25" hidden="1" customHeight="1" x14ac:dyDescent="0.25">
      <c r="A69" s="15"/>
      <c r="L69" s="15"/>
      <c r="M69" s="15"/>
    </row>
    <row r="70" spans="1:13" ht="14.25" hidden="1" customHeight="1" x14ac:dyDescent="0.25">
      <c r="A70" s="15"/>
      <c r="L70" s="15"/>
      <c r="M70" s="15"/>
    </row>
    <row r="71" spans="1:13" ht="14.25" hidden="1" customHeight="1" x14ac:dyDescent="0.25">
      <c r="A71" s="15"/>
      <c r="L71" s="15"/>
      <c r="M71" s="15"/>
    </row>
    <row r="72" spans="1:13" ht="14.25" hidden="1" customHeight="1" x14ac:dyDescent="0.25">
      <c r="A72" s="15"/>
      <c r="L72" s="15"/>
      <c r="M72" s="15"/>
    </row>
    <row r="73" spans="1:13" ht="14.25" hidden="1" customHeight="1" x14ac:dyDescent="0.25">
      <c r="A73" s="15"/>
      <c r="L73" s="15"/>
      <c r="M73" s="15"/>
    </row>
    <row r="74" spans="1:13" ht="14.25" hidden="1" customHeight="1" x14ac:dyDescent="0.25">
      <c r="A74" s="15"/>
      <c r="L74" s="15"/>
      <c r="M74" s="15"/>
    </row>
    <row r="75" spans="1:13" ht="14.25" hidden="1" customHeight="1" x14ac:dyDescent="0.25">
      <c r="A75" s="15"/>
      <c r="L75" s="15"/>
      <c r="M75" s="15"/>
    </row>
    <row r="76" spans="1:13" ht="14.25" hidden="1" customHeight="1" x14ac:dyDescent="0.25">
      <c r="A76" s="15"/>
      <c r="L76" s="15"/>
      <c r="M76" s="15"/>
    </row>
    <row r="77" spans="1:13" ht="14.25" hidden="1" customHeight="1" x14ac:dyDescent="0.25">
      <c r="A77" s="15"/>
      <c r="L77" s="15"/>
      <c r="M77" s="15"/>
    </row>
    <row r="78" spans="1:13" ht="14.25" hidden="1" customHeight="1" x14ac:dyDescent="0.25">
      <c r="A78" s="15"/>
      <c r="L78" s="15"/>
      <c r="M78" s="15"/>
    </row>
    <row r="79" spans="1:13" ht="14.25" hidden="1" customHeight="1" x14ac:dyDescent="0.25">
      <c r="A79" s="15"/>
      <c r="L79" s="15"/>
      <c r="M79" s="15"/>
    </row>
    <row r="80" spans="1:13" ht="14.25" hidden="1" customHeight="1" x14ac:dyDescent="0.25">
      <c r="A80" s="15"/>
      <c r="L80" s="15"/>
      <c r="M80" s="15"/>
    </row>
    <row r="81" spans="1:13" ht="14.25" hidden="1" customHeight="1" x14ac:dyDescent="0.25">
      <c r="A81" s="15"/>
      <c r="L81" s="15"/>
      <c r="M81" s="15"/>
    </row>
    <row r="82" spans="1:13" ht="14.25" hidden="1" customHeight="1" x14ac:dyDescent="0.25">
      <c r="A82" s="15"/>
      <c r="L82" s="15"/>
      <c r="M82" s="15"/>
    </row>
    <row r="83" spans="1:13" ht="14.25" hidden="1" customHeight="1" x14ac:dyDescent="0.25">
      <c r="A83" s="15"/>
      <c r="L83" s="15"/>
      <c r="M83" s="15"/>
    </row>
    <row r="84" spans="1:13" ht="14.25" hidden="1" customHeight="1" x14ac:dyDescent="0.25">
      <c r="A84" s="15"/>
      <c r="L84" s="15"/>
      <c r="M84" s="15"/>
    </row>
    <row r="85" spans="1:13" ht="14.25" hidden="1" customHeight="1" x14ac:dyDescent="0.25">
      <c r="A85" s="15"/>
      <c r="L85" s="15"/>
      <c r="M85" s="15"/>
    </row>
    <row r="86" spans="1:13" ht="14.25" hidden="1" customHeight="1" x14ac:dyDescent="0.25">
      <c r="A86" s="15"/>
      <c r="L86" s="15"/>
      <c r="M86" s="15"/>
    </row>
    <row r="87" spans="1:13" ht="14.25" hidden="1" customHeight="1" x14ac:dyDescent="0.25">
      <c r="A87" s="15"/>
      <c r="L87" s="15"/>
      <c r="M87" s="15"/>
    </row>
    <row r="88" spans="1:13" ht="14.25" hidden="1" customHeight="1" x14ac:dyDescent="0.25">
      <c r="A88" s="15"/>
      <c r="L88" s="15"/>
      <c r="M88" s="15"/>
    </row>
    <row r="89" spans="1:13" ht="14.25" hidden="1" customHeight="1" x14ac:dyDescent="0.25">
      <c r="A89" s="15"/>
      <c r="L89" s="15"/>
      <c r="M89" s="15"/>
    </row>
    <row r="90" spans="1:13" ht="14.25" hidden="1" customHeight="1" x14ac:dyDescent="0.25">
      <c r="A90" s="15"/>
      <c r="L90" s="15"/>
      <c r="M90" s="15"/>
    </row>
    <row r="91" spans="1:13" ht="14.25" hidden="1" customHeight="1" x14ac:dyDescent="0.25">
      <c r="A91" s="15"/>
      <c r="L91" s="15"/>
      <c r="M91" s="15"/>
    </row>
    <row r="92" spans="1:13" ht="14.25" hidden="1" customHeight="1" x14ac:dyDescent="0.25">
      <c r="A92" s="15"/>
      <c r="L92" s="15"/>
      <c r="M92" s="15"/>
    </row>
    <row r="93" spans="1:13" ht="14.25" hidden="1" customHeight="1" x14ac:dyDescent="0.25">
      <c r="A93" s="15"/>
      <c r="L93" s="15"/>
      <c r="M93" s="15"/>
    </row>
    <row r="94" spans="1:13" ht="14.25" hidden="1" customHeight="1" x14ac:dyDescent="0.25">
      <c r="A94" s="15"/>
      <c r="L94" s="15"/>
      <c r="M94" s="15"/>
    </row>
    <row r="95" spans="1:13" ht="14.25" hidden="1" customHeight="1" x14ac:dyDescent="0.25">
      <c r="A95" s="15"/>
      <c r="L95" s="15"/>
      <c r="M95" s="15"/>
    </row>
    <row r="96" spans="1:13" ht="14.25" hidden="1" customHeight="1" x14ac:dyDescent="0.25">
      <c r="A96" s="15"/>
      <c r="L96" s="15"/>
      <c r="M96" s="15"/>
    </row>
    <row r="97" spans="1:13" ht="14.25" hidden="1" customHeight="1" x14ac:dyDescent="0.25">
      <c r="A97" s="15"/>
      <c r="L97" s="15"/>
      <c r="M97" s="15"/>
    </row>
    <row r="98" spans="1:13" ht="14.25" hidden="1" customHeight="1" x14ac:dyDescent="0.25">
      <c r="A98" s="15"/>
      <c r="L98" s="15"/>
      <c r="M98" s="15"/>
    </row>
    <row r="99" spans="1:13" ht="14.25" hidden="1" customHeight="1" x14ac:dyDescent="0.25">
      <c r="A99" s="15"/>
      <c r="L99" s="15"/>
      <c r="M99" s="15"/>
    </row>
    <row r="100" spans="1:13" ht="14.25" hidden="1" customHeight="1" x14ac:dyDescent="0.25">
      <c r="A100" s="15"/>
      <c r="L100" s="15"/>
      <c r="M100" s="15"/>
    </row>
    <row r="101" spans="1:13" ht="14.25" hidden="1" customHeight="1" x14ac:dyDescent="0.25">
      <c r="A101" s="15"/>
      <c r="L101" s="15"/>
      <c r="M101" s="15"/>
    </row>
    <row r="102" spans="1:13" ht="14.25" hidden="1" customHeight="1" x14ac:dyDescent="0.25">
      <c r="A102" s="15"/>
      <c r="L102" s="15"/>
      <c r="M102" s="15"/>
    </row>
    <row r="103" spans="1:13" ht="14.25" hidden="1" customHeight="1" x14ac:dyDescent="0.25">
      <c r="A103" s="15"/>
      <c r="L103" s="15"/>
      <c r="M103" s="15"/>
    </row>
    <row r="104" spans="1:13" ht="14.25" hidden="1" customHeight="1" x14ac:dyDescent="0.25">
      <c r="A104" s="15"/>
      <c r="L104" s="15"/>
      <c r="M104" s="15"/>
    </row>
    <row r="105" spans="1:13" ht="14.25" hidden="1" customHeight="1" x14ac:dyDescent="0.25">
      <c r="A105" s="15"/>
      <c r="L105" s="15"/>
      <c r="M105" s="15"/>
    </row>
    <row r="106" spans="1:13" ht="14.25" hidden="1" customHeight="1" x14ac:dyDescent="0.25">
      <c r="A106" s="15"/>
      <c r="L106" s="15"/>
      <c r="M106" s="15"/>
    </row>
    <row r="107" spans="1:13" ht="14.25" hidden="1" customHeight="1" x14ac:dyDescent="0.25">
      <c r="A107" s="15"/>
      <c r="L107" s="15"/>
      <c r="M107" s="15"/>
    </row>
    <row r="108" spans="1:13" ht="14.25" hidden="1" customHeight="1" x14ac:dyDescent="0.25">
      <c r="A108" s="15"/>
      <c r="L108" s="15"/>
      <c r="M108" s="15"/>
    </row>
    <row r="109" spans="1:13" ht="14.25" hidden="1" customHeight="1" x14ac:dyDescent="0.25">
      <c r="A109" s="15"/>
      <c r="L109" s="15"/>
      <c r="M109" s="15"/>
    </row>
    <row r="110" spans="1:13" ht="14.25" hidden="1" customHeight="1" x14ac:dyDescent="0.25">
      <c r="A110" s="15"/>
      <c r="L110" s="15"/>
      <c r="M110" s="15"/>
    </row>
    <row r="111" spans="1:13" ht="14.25" hidden="1" customHeight="1" x14ac:dyDescent="0.25">
      <c r="A111" s="15"/>
      <c r="L111" s="15"/>
      <c r="M111" s="15"/>
    </row>
    <row r="112" spans="1:13" ht="14.25" hidden="1" customHeight="1" x14ac:dyDescent="0.25">
      <c r="A112" s="15"/>
      <c r="L112" s="15"/>
      <c r="M112" s="15"/>
    </row>
    <row r="113" spans="1:13" ht="14.25" hidden="1" customHeight="1" x14ac:dyDescent="0.25">
      <c r="A113" s="15"/>
      <c r="L113" s="15"/>
      <c r="M113" s="15"/>
    </row>
    <row r="114" spans="1:13" ht="14.25" hidden="1" customHeight="1" x14ac:dyDescent="0.25">
      <c r="A114" s="15"/>
      <c r="L114" s="15"/>
      <c r="M114" s="15"/>
    </row>
    <row r="115" spans="1:13" ht="14.25" hidden="1" customHeight="1" x14ac:dyDescent="0.25">
      <c r="A115" s="15"/>
      <c r="L115" s="15"/>
      <c r="M115" s="15"/>
    </row>
    <row r="116" spans="1:13" ht="14.25" hidden="1" customHeight="1" x14ac:dyDescent="0.25">
      <c r="A116" s="15"/>
      <c r="L116" s="15"/>
      <c r="M116" s="15"/>
    </row>
    <row r="117" spans="1:13" ht="14.25" hidden="1" customHeight="1" x14ac:dyDescent="0.25">
      <c r="A117" s="15"/>
      <c r="L117" s="15"/>
      <c r="M117" s="15"/>
    </row>
    <row r="118" spans="1:13" ht="14.25" hidden="1" customHeight="1" x14ac:dyDescent="0.25">
      <c r="A118" s="15"/>
      <c r="L118" s="15"/>
      <c r="M118" s="15"/>
    </row>
    <row r="119" spans="1:13" ht="14.25" hidden="1" customHeight="1" x14ac:dyDescent="0.25">
      <c r="A119" s="15"/>
      <c r="L119" s="15"/>
      <c r="M119" s="15"/>
    </row>
    <row r="120" spans="1:13" ht="14.25" hidden="1" customHeight="1" x14ac:dyDescent="0.25">
      <c r="A120" s="15"/>
      <c r="L120" s="15"/>
      <c r="M120" s="15"/>
    </row>
    <row r="121" spans="1:13" ht="14.25" hidden="1" customHeight="1" x14ac:dyDescent="0.25">
      <c r="A121" s="15"/>
      <c r="L121" s="15"/>
      <c r="M121" s="15"/>
    </row>
    <row r="122" spans="1:13" ht="14.25" hidden="1" customHeight="1" x14ac:dyDescent="0.25">
      <c r="A122" s="15"/>
      <c r="L122" s="15"/>
      <c r="M122" s="15"/>
    </row>
    <row r="123" spans="1:13" ht="14.25" hidden="1" customHeight="1" x14ac:dyDescent="0.25">
      <c r="A123" s="15"/>
      <c r="L123" s="15"/>
      <c r="M123" s="15"/>
    </row>
    <row r="124" spans="1:13" ht="14.25" hidden="1" customHeight="1" x14ac:dyDescent="0.25">
      <c r="A124" s="15"/>
      <c r="L124" s="15"/>
      <c r="M124" s="15"/>
    </row>
    <row r="125" spans="1:13" ht="14.25" hidden="1" customHeight="1" x14ac:dyDescent="0.25">
      <c r="A125" s="15"/>
      <c r="L125" s="15"/>
      <c r="M125" s="15"/>
    </row>
    <row r="126" spans="1:13" ht="14.25" hidden="1" customHeight="1" x14ac:dyDescent="0.25">
      <c r="A126" s="15"/>
      <c r="L126" s="15"/>
      <c r="M126" s="15"/>
    </row>
    <row r="127" spans="1:13" ht="14.25" hidden="1" customHeight="1" x14ac:dyDescent="0.25">
      <c r="A127" s="15"/>
      <c r="L127" s="15"/>
      <c r="M127" s="15"/>
    </row>
    <row r="128" spans="1:13" ht="14.25" hidden="1" customHeight="1" x14ac:dyDescent="0.25">
      <c r="A128" s="15"/>
      <c r="L128" s="15"/>
      <c r="M128" s="15"/>
    </row>
    <row r="129" spans="1:13" ht="14.25" hidden="1" customHeight="1" x14ac:dyDescent="0.25">
      <c r="A129" s="15"/>
      <c r="L129" s="15"/>
      <c r="M129" s="15"/>
    </row>
    <row r="130" spans="1:13" ht="14.25" hidden="1" customHeight="1" x14ac:dyDescent="0.25">
      <c r="A130" s="15"/>
      <c r="L130" s="15"/>
      <c r="M130" s="15"/>
    </row>
    <row r="131" spans="1:13" ht="14.25" hidden="1" customHeight="1" x14ac:dyDescent="0.25">
      <c r="A131" s="15"/>
      <c r="L131" s="15"/>
      <c r="M131" s="15"/>
    </row>
    <row r="132" spans="1:13" ht="14.25" hidden="1" customHeight="1" x14ac:dyDescent="0.25">
      <c r="A132" s="15"/>
      <c r="L132" s="15"/>
      <c r="M132" s="15"/>
    </row>
    <row r="133" spans="1:13" ht="14.25" hidden="1" customHeight="1" x14ac:dyDescent="0.25">
      <c r="A133" s="15"/>
      <c r="L133" s="15"/>
      <c r="M133" s="15"/>
    </row>
    <row r="134" spans="1:13" ht="14.25" hidden="1" customHeight="1" x14ac:dyDescent="0.25">
      <c r="A134" s="15"/>
      <c r="L134" s="15"/>
      <c r="M134" s="15"/>
    </row>
    <row r="135" spans="1:13" ht="14.25" hidden="1" customHeight="1" x14ac:dyDescent="0.25">
      <c r="A135" s="15"/>
      <c r="L135" s="15"/>
      <c r="M135" s="15"/>
    </row>
    <row r="136" spans="1:13" ht="14.25" hidden="1" customHeight="1" x14ac:dyDescent="0.25">
      <c r="A136" s="15"/>
      <c r="L136" s="15"/>
      <c r="M136" s="15"/>
    </row>
    <row r="137" spans="1:13" ht="14.25" hidden="1" customHeight="1" x14ac:dyDescent="0.25">
      <c r="A137" s="15"/>
      <c r="L137" s="15"/>
      <c r="M137" s="15"/>
    </row>
    <row r="138" spans="1:13" ht="14.25" hidden="1" customHeight="1" x14ac:dyDescent="0.25">
      <c r="A138" s="15"/>
      <c r="L138" s="15"/>
      <c r="M138" s="15"/>
    </row>
    <row r="139" spans="1:13" ht="14.25" hidden="1" customHeight="1" x14ac:dyDescent="0.25">
      <c r="A139" s="15"/>
      <c r="L139" s="15"/>
      <c r="M139" s="15"/>
    </row>
    <row r="140" spans="1:13" ht="14.25" hidden="1" customHeight="1" x14ac:dyDescent="0.25">
      <c r="A140" s="15"/>
      <c r="L140" s="15"/>
      <c r="M140" s="15"/>
    </row>
    <row r="141" spans="1:13" ht="14.25" hidden="1" customHeight="1" x14ac:dyDescent="0.25">
      <c r="A141" s="15"/>
      <c r="L141" s="15"/>
      <c r="M141" s="15"/>
    </row>
    <row r="142" spans="1:13" ht="14.25" hidden="1" customHeight="1" x14ac:dyDescent="0.25">
      <c r="A142" s="15"/>
      <c r="L142" s="15"/>
      <c r="M142" s="15"/>
    </row>
    <row r="143" spans="1:13" ht="14.25" hidden="1" customHeight="1" x14ac:dyDescent="0.25">
      <c r="A143" s="15"/>
      <c r="L143" s="15"/>
      <c r="M143" s="15"/>
    </row>
    <row r="144" spans="1:13" ht="14.25" hidden="1" customHeight="1" x14ac:dyDescent="0.25">
      <c r="A144" s="15"/>
      <c r="L144" s="15"/>
      <c r="M144" s="15"/>
    </row>
    <row r="145" spans="1:13" ht="14.25" hidden="1" customHeight="1" x14ac:dyDescent="0.25">
      <c r="A145" s="15"/>
      <c r="L145" s="15"/>
      <c r="M145" s="15"/>
    </row>
    <row r="146" spans="1:13" ht="14.25" hidden="1" customHeight="1" x14ac:dyDescent="0.25">
      <c r="A146" s="15"/>
      <c r="L146" s="15"/>
      <c r="M146" s="15"/>
    </row>
    <row r="147" spans="1:13" ht="14.25" hidden="1" customHeight="1" x14ac:dyDescent="0.25">
      <c r="A147" s="15"/>
      <c r="L147" s="15"/>
      <c r="M147" s="15"/>
    </row>
    <row r="148" spans="1:13" ht="14.25" hidden="1" customHeight="1" x14ac:dyDescent="0.25">
      <c r="A148" s="15"/>
      <c r="L148" s="15"/>
      <c r="M148" s="15"/>
    </row>
    <row r="149" spans="1:13" ht="14.25" hidden="1" customHeight="1" x14ac:dyDescent="0.25">
      <c r="A149" s="15"/>
      <c r="L149" s="15"/>
      <c r="M149" s="15"/>
    </row>
    <row r="150" spans="1:13" ht="14.25" hidden="1" customHeight="1" x14ac:dyDescent="0.25">
      <c r="A150" s="15"/>
      <c r="L150" s="15"/>
      <c r="M150" s="15"/>
    </row>
    <row r="151" spans="1:13" ht="14.25" hidden="1" customHeight="1" x14ac:dyDescent="0.25">
      <c r="A151" s="15"/>
      <c r="L151" s="15"/>
      <c r="M151" s="15"/>
    </row>
    <row r="152" spans="1:13" ht="14.25" hidden="1" customHeight="1" x14ac:dyDescent="0.25">
      <c r="A152" s="15"/>
      <c r="L152" s="15"/>
      <c r="M152" s="15"/>
    </row>
    <row r="153" spans="1:13" ht="14.25" hidden="1" customHeight="1" x14ac:dyDescent="0.25">
      <c r="A153" s="15"/>
      <c r="L153" s="15"/>
      <c r="M153" s="15"/>
    </row>
    <row r="154" spans="1:13" ht="14.25" hidden="1" customHeight="1" x14ac:dyDescent="0.25">
      <c r="A154" s="15"/>
      <c r="L154" s="15"/>
      <c r="M154" s="15"/>
    </row>
    <row r="155" spans="1:13" ht="14.25" hidden="1" customHeight="1" x14ac:dyDescent="0.25">
      <c r="A155" s="15"/>
      <c r="L155" s="15"/>
      <c r="M155" s="15"/>
    </row>
    <row r="156" spans="1:13" ht="14.25" hidden="1" customHeight="1" x14ac:dyDescent="0.25">
      <c r="A156" s="15"/>
      <c r="L156" s="15"/>
      <c r="M156" s="15"/>
    </row>
    <row r="157" spans="1:13" ht="14.25" hidden="1" customHeight="1" x14ac:dyDescent="0.25">
      <c r="A157" s="15"/>
      <c r="L157" s="15"/>
      <c r="M157" s="15"/>
    </row>
    <row r="158" spans="1:13" ht="14.25" hidden="1" customHeight="1" x14ac:dyDescent="0.25">
      <c r="A158" s="15"/>
      <c r="L158" s="15"/>
      <c r="M158" s="15"/>
    </row>
    <row r="159" spans="1:13" ht="14.25" hidden="1" customHeight="1" x14ac:dyDescent="0.25">
      <c r="A159" s="15"/>
      <c r="L159" s="15"/>
      <c r="M159" s="15"/>
    </row>
    <row r="160" spans="1:13" ht="14.25" hidden="1" customHeight="1" x14ac:dyDescent="0.25">
      <c r="A160" s="15"/>
      <c r="L160" s="15"/>
      <c r="M160" s="15"/>
    </row>
    <row r="161" spans="1:13" ht="14.25" hidden="1" customHeight="1" x14ac:dyDescent="0.25">
      <c r="A161" s="15"/>
      <c r="L161" s="15"/>
      <c r="M161" s="15"/>
    </row>
    <row r="162" spans="1:13" ht="14.25" hidden="1" customHeight="1" x14ac:dyDescent="0.25">
      <c r="A162" s="15"/>
      <c r="L162" s="15"/>
      <c r="M162" s="15"/>
    </row>
    <row r="163" spans="1:13" ht="14.25" hidden="1" customHeight="1" x14ac:dyDescent="0.25">
      <c r="A163" s="15"/>
      <c r="L163" s="15"/>
      <c r="M163" s="15"/>
    </row>
    <row r="164" spans="1:13" ht="14.25" hidden="1" customHeight="1" x14ac:dyDescent="0.25">
      <c r="A164" s="15"/>
      <c r="L164" s="15"/>
      <c r="M164" s="15"/>
    </row>
    <row r="165" spans="1:13" ht="14.25" hidden="1" customHeight="1" x14ac:dyDescent="0.25">
      <c r="A165" s="15"/>
      <c r="L165" s="15"/>
      <c r="M165" s="15"/>
    </row>
    <row r="166" spans="1:13" ht="14.25" hidden="1" customHeight="1" x14ac:dyDescent="0.25">
      <c r="A166" s="15"/>
      <c r="L166" s="15"/>
      <c r="M166" s="15"/>
    </row>
    <row r="167" spans="1:13" ht="14.25" hidden="1" customHeight="1" x14ac:dyDescent="0.25">
      <c r="A167" s="15"/>
      <c r="L167" s="15"/>
      <c r="M167" s="15"/>
    </row>
    <row r="168" spans="1:13" ht="14.25" hidden="1" customHeight="1" x14ac:dyDescent="0.25">
      <c r="A168" s="15"/>
      <c r="L168" s="15"/>
      <c r="M168" s="15"/>
    </row>
    <row r="169" spans="1:13" ht="14.25" hidden="1" customHeight="1" x14ac:dyDescent="0.25">
      <c r="A169" s="15"/>
      <c r="L169" s="15"/>
      <c r="M169" s="15"/>
    </row>
    <row r="170" spans="1:13" ht="14.25" hidden="1" customHeight="1" x14ac:dyDescent="0.25">
      <c r="A170" s="15"/>
      <c r="L170" s="15"/>
      <c r="M170" s="15"/>
    </row>
    <row r="171" spans="1:13" ht="14.25" hidden="1" customHeight="1" x14ac:dyDescent="0.25">
      <c r="A171" s="15"/>
      <c r="L171" s="15"/>
      <c r="M171" s="15"/>
    </row>
    <row r="172" spans="1:13" ht="14.25" hidden="1" customHeight="1" x14ac:dyDescent="0.25">
      <c r="A172" s="15"/>
      <c r="L172" s="15"/>
      <c r="M172" s="15"/>
    </row>
    <row r="173" spans="1:13" ht="14.25" hidden="1" customHeight="1" x14ac:dyDescent="0.25">
      <c r="A173" s="15"/>
      <c r="L173" s="15"/>
      <c r="M173" s="15"/>
    </row>
    <row r="174" spans="1:13" ht="14.25" hidden="1" customHeight="1" x14ac:dyDescent="0.25">
      <c r="A174" s="15"/>
      <c r="L174" s="15"/>
      <c r="M174" s="15"/>
    </row>
    <row r="175" spans="1:13" ht="14.25" hidden="1" customHeight="1" x14ac:dyDescent="0.25">
      <c r="A175" s="15"/>
      <c r="L175" s="15"/>
      <c r="M175" s="15"/>
    </row>
    <row r="176" spans="1:13" ht="14.25" hidden="1" customHeight="1" x14ac:dyDescent="0.25">
      <c r="A176" s="15"/>
      <c r="L176" s="15"/>
      <c r="M176" s="15"/>
    </row>
    <row r="177" spans="1:13" ht="14.25" hidden="1" customHeight="1" x14ac:dyDescent="0.25">
      <c r="A177" s="15"/>
      <c r="L177" s="15"/>
      <c r="M177" s="15"/>
    </row>
    <row r="178" spans="1:13" ht="14.25" hidden="1" customHeight="1" x14ac:dyDescent="0.25">
      <c r="A178" s="15"/>
      <c r="L178" s="15"/>
      <c r="M178" s="15"/>
    </row>
    <row r="179" spans="1:13" ht="14.25" hidden="1" customHeight="1" x14ac:dyDescent="0.25">
      <c r="A179" s="15"/>
      <c r="L179" s="15"/>
      <c r="M179" s="15"/>
    </row>
    <row r="180" spans="1:13" ht="14.25" hidden="1" customHeight="1" x14ac:dyDescent="0.25">
      <c r="A180" s="15"/>
      <c r="L180" s="15"/>
      <c r="M180" s="15"/>
    </row>
    <row r="181" spans="1:13" ht="14.25" hidden="1" customHeight="1" x14ac:dyDescent="0.25">
      <c r="A181" s="15"/>
      <c r="L181" s="15"/>
      <c r="M181" s="15"/>
    </row>
    <row r="182" spans="1:13" ht="14.25" hidden="1" customHeight="1" x14ac:dyDescent="0.25">
      <c r="A182" s="15"/>
      <c r="L182" s="15"/>
      <c r="M182" s="15"/>
    </row>
    <row r="183" spans="1:13" ht="14.25" hidden="1" customHeight="1" x14ac:dyDescent="0.25">
      <c r="A183" s="15"/>
      <c r="L183" s="15"/>
      <c r="M183" s="15"/>
    </row>
    <row r="184" spans="1:13" ht="14.25" hidden="1" customHeight="1" x14ac:dyDescent="0.25">
      <c r="A184" s="15"/>
      <c r="L184" s="15"/>
      <c r="M184" s="15"/>
    </row>
    <row r="185" spans="1:13" ht="14.25" hidden="1" customHeight="1" x14ac:dyDescent="0.25">
      <c r="A185" s="15"/>
      <c r="L185" s="15"/>
      <c r="M185" s="15"/>
    </row>
    <row r="186" spans="1:13" ht="14.25" hidden="1" customHeight="1" x14ac:dyDescent="0.25">
      <c r="A186" s="15"/>
      <c r="L186" s="15"/>
      <c r="M186" s="15"/>
    </row>
    <row r="187" spans="1:13" ht="14.25" hidden="1" customHeight="1" x14ac:dyDescent="0.25">
      <c r="A187" s="15"/>
      <c r="L187" s="15"/>
      <c r="M187" s="15"/>
    </row>
    <row r="188" spans="1:13" ht="14.25" hidden="1" customHeight="1" x14ac:dyDescent="0.25">
      <c r="A188" s="15"/>
      <c r="L188" s="15"/>
      <c r="M188" s="15"/>
    </row>
    <row r="189" spans="1:13" ht="14.25" hidden="1" customHeight="1" x14ac:dyDescent="0.25">
      <c r="A189" s="15"/>
      <c r="L189" s="15"/>
      <c r="M189" s="15"/>
    </row>
    <row r="190" spans="1:13" ht="14.25" hidden="1" customHeight="1" x14ac:dyDescent="0.25">
      <c r="A190" s="15"/>
      <c r="L190" s="15"/>
      <c r="M190" s="15"/>
    </row>
    <row r="191" spans="1:13" ht="14.25" hidden="1" customHeight="1" x14ac:dyDescent="0.25">
      <c r="A191" s="15"/>
      <c r="L191" s="15"/>
      <c r="M191" s="15"/>
    </row>
    <row r="192" spans="1:13" ht="14.25" hidden="1" customHeight="1" x14ac:dyDescent="0.25">
      <c r="A192" s="15"/>
      <c r="L192" s="15"/>
      <c r="M192" s="15"/>
    </row>
    <row r="193" spans="1:13" ht="14.25" hidden="1" customHeight="1" x14ac:dyDescent="0.25">
      <c r="A193" s="15"/>
      <c r="L193" s="15"/>
      <c r="M193" s="15"/>
    </row>
    <row r="194" spans="1:13" ht="14.25" hidden="1" customHeight="1" x14ac:dyDescent="0.25">
      <c r="A194" s="15"/>
      <c r="L194" s="15"/>
      <c r="M194" s="15"/>
    </row>
    <row r="195" spans="1:13" ht="14.25" hidden="1" customHeight="1" x14ac:dyDescent="0.25">
      <c r="A195" s="15"/>
      <c r="L195" s="15"/>
      <c r="M195" s="15"/>
    </row>
    <row r="196" spans="1:13" ht="14.25" hidden="1" customHeight="1" x14ac:dyDescent="0.25">
      <c r="A196" s="15"/>
      <c r="L196" s="15"/>
      <c r="M196" s="15"/>
    </row>
    <row r="197" spans="1:13" ht="14.25" hidden="1" customHeight="1" x14ac:dyDescent="0.25">
      <c r="A197" s="15"/>
      <c r="L197" s="15"/>
      <c r="M197" s="15"/>
    </row>
    <row r="198" spans="1:13" ht="14.25" hidden="1" customHeight="1" x14ac:dyDescent="0.25">
      <c r="A198" s="15"/>
      <c r="L198" s="15"/>
      <c r="M198" s="15"/>
    </row>
    <row r="199" spans="1:13" ht="14.25" hidden="1" customHeight="1" x14ac:dyDescent="0.25">
      <c r="A199" s="15"/>
      <c r="L199" s="15"/>
      <c r="M199" s="15"/>
    </row>
    <row r="200" spans="1:13" ht="14.25" hidden="1" customHeight="1" x14ac:dyDescent="0.25">
      <c r="A200" s="15"/>
      <c r="L200" s="15"/>
      <c r="M200" s="15"/>
    </row>
    <row r="201" spans="1:13" ht="14.25" hidden="1" customHeight="1" x14ac:dyDescent="0.25">
      <c r="A201" s="15"/>
      <c r="L201" s="15"/>
      <c r="M201" s="15"/>
    </row>
    <row r="202" spans="1:13" ht="14.25" hidden="1" customHeight="1" x14ac:dyDescent="0.25">
      <c r="A202" s="15"/>
      <c r="L202" s="15"/>
      <c r="M202" s="15"/>
    </row>
    <row r="203" spans="1:13" ht="14.25" hidden="1" customHeight="1" x14ac:dyDescent="0.25">
      <c r="A203" s="15"/>
      <c r="L203" s="15"/>
      <c r="M203" s="15"/>
    </row>
    <row r="204" spans="1:13" ht="14.25" hidden="1" customHeight="1" x14ac:dyDescent="0.25">
      <c r="A204" s="15"/>
      <c r="L204" s="15"/>
      <c r="M204" s="15"/>
    </row>
    <row r="205" spans="1:13" ht="14.25" hidden="1" customHeight="1" x14ac:dyDescent="0.25">
      <c r="A205" s="15"/>
      <c r="L205" s="15"/>
      <c r="M205" s="15"/>
    </row>
    <row r="206" spans="1:13" ht="14.25" hidden="1" customHeight="1" x14ac:dyDescent="0.25">
      <c r="A206" s="15"/>
      <c r="L206" s="15"/>
      <c r="M206" s="15"/>
    </row>
    <row r="207" spans="1:13" ht="14.25" hidden="1" customHeight="1" x14ac:dyDescent="0.25">
      <c r="A207" s="15"/>
      <c r="L207" s="15"/>
      <c r="M207" s="15"/>
    </row>
    <row r="208" spans="1:13" ht="14.25" hidden="1" customHeight="1" x14ac:dyDescent="0.25">
      <c r="A208" s="15"/>
      <c r="L208" s="15"/>
      <c r="M208" s="15"/>
    </row>
    <row r="209" spans="1:13" ht="14.25" hidden="1" customHeight="1" x14ac:dyDescent="0.25">
      <c r="A209" s="15"/>
      <c r="L209" s="15"/>
      <c r="M209" s="15"/>
    </row>
    <row r="210" spans="1:13" ht="14.25" hidden="1" customHeight="1" x14ac:dyDescent="0.25">
      <c r="A210" s="15"/>
      <c r="L210" s="15"/>
      <c r="M210" s="15"/>
    </row>
    <row r="211" spans="1:13" ht="14.25" hidden="1" customHeight="1" x14ac:dyDescent="0.25">
      <c r="A211" s="15"/>
      <c r="L211" s="15"/>
      <c r="M211" s="15"/>
    </row>
    <row r="212" spans="1:13" ht="14.25" hidden="1" customHeight="1" x14ac:dyDescent="0.25">
      <c r="A212" s="15"/>
      <c r="L212" s="15"/>
      <c r="M212" s="15"/>
    </row>
    <row r="213" spans="1:13" ht="14.25" hidden="1" customHeight="1" x14ac:dyDescent="0.25">
      <c r="A213" s="15"/>
      <c r="L213" s="15"/>
      <c r="M213" s="15"/>
    </row>
    <row r="214" spans="1:13" ht="14.25" hidden="1" customHeight="1" x14ac:dyDescent="0.25">
      <c r="A214" s="15"/>
      <c r="L214" s="15"/>
      <c r="M214" s="15"/>
    </row>
    <row r="215" spans="1:13" ht="14.25" hidden="1" customHeight="1" x14ac:dyDescent="0.25">
      <c r="A215" s="15"/>
      <c r="L215" s="15"/>
      <c r="M215" s="15"/>
    </row>
    <row r="216" spans="1:13" ht="14.25" hidden="1" customHeight="1" x14ac:dyDescent="0.25">
      <c r="A216" s="15"/>
      <c r="L216" s="15"/>
      <c r="M216" s="15"/>
    </row>
    <row r="217" spans="1:13" ht="14.25" hidden="1" customHeight="1" x14ac:dyDescent="0.25">
      <c r="A217" s="15"/>
      <c r="L217" s="15"/>
      <c r="M217" s="15"/>
    </row>
    <row r="218" spans="1:13" ht="14.25" hidden="1" customHeight="1" x14ac:dyDescent="0.25">
      <c r="A218" s="15"/>
      <c r="L218" s="15"/>
      <c r="M218" s="15"/>
    </row>
    <row r="219" spans="1:13" ht="14.25" hidden="1" customHeight="1" x14ac:dyDescent="0.25">
      <c r="A219" s="15"/>
      <c r="L219" s="15"/>
      <c r="M219" s="15"/>
    </row>
    <row r="220" spans="1:13" ht="14.25" hidden="1" customHeight="1" x14ac:dyDescent="0.25">
      <c r="A220" s="15"/>
      <c r="L220" s="15"/>
      <c r="M220" s="15"/>
    </row>
    <row r="221" spans="1:13" ht="14.25" hidden="1" customHeight="1" x14ac:dyDescent="0.25">
      <c r="A221" s="15"/>
      <c r="L221" s="15"/>
      <c r="M221" s="15"/>
    </row>
    <row r="222" spans="1:13" ht="14.25" hidden="1" customHeight="1" x14ac:dyDescent="0.25">
      <c r="A222" s="15"/>
      <c r="L222" s="15"/>
      <c r="M222" s="15"/>
    </row>
    <row r="223" spans="1:13" ht="14.25" hidden="1" customHeight="1" x14ac:dyDescent="0.25">
      <c r="A223" s="15"/>
      <c r="L223" s="15"/>
      <c r="M223" s="15"/>
    </row>
    <row r="224" spans="1:13" ht="14.25" hidden="1" customHeight="1" x14ac:dyDescent="0.25">
      <c r="A224" s="15"/>
      <c r="L224" s="15"/>
      <c r="M224" s="15"/>
    </row>
    <row r="225" spans="1:13" ht="14.25" hidden="1" customHeight="1" x14ac:dyDescent="0.25">
      <c r="A225" s="15"/>
      <c r="L225" s="15"/>
      <c r="M225" s="15"/>
    </row>
    <row r="226" spans="1:13" ht="14.25" hidden="1" customHeight="1" x14ac:dyDescent="0.25">
      <c r="A226" s="15"/>
      <c r="L226" s="15"/>
      <c r="M226" s="15"/>
    </row>
    <row r="227" spans="1:13" ht="14.25" hidden="1" customHeight="1" x14ac:dyDescent="0.25">
      <c r="A227" s="15"/>
      <c r="L227" s="15"/>
      <c r="M227" s="15"/>
    </row>
    <row r="228" spans="1:13" ht="14.25" hidden="1" customHeight="1" x14ac:dyDescent="0.25">
      <c r="A228" s="15"/>
      <c r="L228" s="15"/>
      <c r="M228" s="15"/>
    </row>
    <row r="229" spans="1:13" ht="14.25" hidden="1" customHeight="1" x14ac:dyDescent="0.25">
      <c r="A229" s="15"/>
      <c r="L229" s="15"/>
      <c r="M229" s="15"/>
    </row>
    <row r="230" spans="1:13" ht="14.25" hidden="1" customHeight="1" x14ac:dyDescent="0.25">
      <c r="A230" s="15"/>
      <c r="L230" s="15"/>
      <c r="M230" s="15"/>
    </row>
    <row r="231" spans="1:13" ht="14.25" hidden="1" customHeight="1" x14ac:dyDescent="0.25">
      <c r="A231" s="15"/>
      <c r="L231" s="15"/>
      <c r="M231" s="15"/>
    </row>
    <row r="232" spans="1:13" ht="14.25" hidden="1" customHeight="1" x14ac:dyDescent="0.25">
      <c r="A232" s="15"/>
      <c r="L232" s="15"/>
      <c r="M232" s="15"/>
    </row>
    <row r="233" spans="1:13" ht="14.25" hidden="1" customHeight="1" x14ac:dyDescent="0.25">
      <c r="A233" s="15"/>
      <c r="L233" s="15"/>
      <c r="M233" s="15"/>
    </row>
    <row r="234" spans="1:13" ht="14.25" hidden="1" customHeight="1" x14ac:dyDescent="0.25">
      <c r="A234" s="15"/>
      <c r="L234" s="15"/>
      <c r="M234" s="15"/>
    </row>
    <row r="235" spans="1:13" ht="14.25" hidden="1" customHeight="1" x14ac:dyDescent="0.25">
      <c r="A235" s="15"/>
      <c r="L235" s="15"/>
      <c r="M235" s="15"/>
    </row>
    <row r="236" spans="1:13" ht="14.25" hidden="1" customHeight="1" x14ac:dyDescent="0.25">
      <c r="A236" s="15"/>
      <c r="L236" s="15"/>
      <c r="M236" s="15"/>
    </row>
    <row r="237" spans="1:13" ht="14.25" hidden="1" customHeight="1" x14ac:dyDescent="0.25">
      <c r="A237" s="15"/>
      <c r="L237" s="15"/>
      <c r="M237" s="15"/>
    </row>
    <row r="238" spans="1:13" ht="14.25" hidden="1" customHeight="1" x14ac:dyDescent="0.25">
      <c r="A238" s="15"/>
      <c r="L238" s="15"/>
      <c r="M238" s="15"/>
    </row>
    <row r="239" spans="1:13" ht="14.25" hidden="1" customHeight="1" x14ac:dyDescent="0.25">
      <c r="A239" s="15"/>
      <c r="L239" s="15"/>
      <c r="M239" s="15"/>
    </row>
    <row r="240" spans="1:13" ht="14.25" hidden="1" customHeight="1" x14ac:dyDescent="0.25">
      <c r="A240" s="15"/>
      <c r="L240" s="15"/>
      <c r="M240" s="15"/>
    </row>
    <row r="241" spans="1:13" ht="14.25" hidden="1" customHeight="1" x14ac:dyDescent="0.25">
      <c r="A241" s="15"/>
      <c r="L241" s="15"/>
      <c r="M241" s="15"/>
    </row>
    <row r="242" spans="1:13" ht="14.25" hidden="1" customHeight="1" x14ac:dyDescent="0.25">
      <c r="A242" s="15"/>
      <c r="L242" s="15"/>
      <c r="M242" s="15"/>
    </row>
    <row r="243" spans="1:13" ht="14.25" hidden="1" customHeight="1" x14ac:dyDescent="0.25">
      <c r="A243" s="15"/>
      <c r="L243" s="15"/>
      <c r="M243" s="15"/>
    </row>
    <row r="244" spans="1:13" ht="14.25" hidden="1" customHeight="1" x14ac:dyDescent="0.25">
      <c r="A244" s="15"/>
      <c r="L244" s="15"/>
      <c r="M244" s="15"/>
    </row>
    <row r="245" spans="1:13" ht="14.25" hidden="1" customHeight="1" x14ac:dyDescent="0.25">
      <c r="A245" s="15"/>
      <c r="L245" s="15"/>
      <c r="M245" s="15"/>
    </row>
    <row r="246" spans="1:13" ht="14.25" hidden="1" customHeight="1" x14ac:dyDescent="0.25">
      <c r="A246" s="15"/>
      <c r="L246" s="15"/>
      <c r="M246" s="15"/>
    </row>
    <row r="247" spans="1:13" ht="14.25" hidden="1" customHeight="1" x14ac:dyDescent="0.25">
      <c r="A247" s="15"/>
      <c r="L247" s="15"/>
      <c r="M247" s="15"/>
    </row>
    <row r="248" spans="1:13" ht="14.25" hidden="1" customHeight="1" x14ac:dyDescent="0.25">
      <c r="A248" s="15"/>
      <c r="L248" s="15"/>
      <c r="M248" s="15"/>
    </row>
    <row r="249" spans="1:13" ht="14.25" hidden="1" customHeight="1" x14ac:dyDescent="0.25">
      <c r="A249" s="15"/>
      <c r="L249" s="15"/>
      <c r="M249" s="15"/>
    </row>
    <row r="250" spans="1:13" ht="14.25" hidden="1" customHeight="1" x14ac:dyDescent="0.25">
      <c r="A250" s="15"/>
      <c r="L250" s="15"/>
      <c r="M250" s="15"/>
    </row>
    <row r="251" spans="1:13" ht="14.25" hidden="1" customHeight="1" x14ac:dyDescent="0.25">
      <c r="A251" s="15"/>
      <c r="L251" s="15"/>
      <c r="M251" s="15"/>
    </row>
    <row r="252" spans="1:13" ht="15.75" hidden="1" customHeight="1" x14ac:dyDescent="0.25"/>
    <row r="253" spans="1:13" ht="15.75" hidden="1" customHeight="1" x14ac:dyDescent="0.25"/>
    <row r="254" spans="1:13" ht="15.75" hidden="1" customHeight="1" x14ac:dyDescent="0.25"/>
    <row r="255" spans="1:13" ht="15.75" hidden="1" customHeight="1" x14ac:dyDescent="0.25"/>
    <row r="256" spans="1:13"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wWR6rPFiXZng7Ks2R3gF9JKPsY+2FwdtCLtKl4f0XVno91iw9ljq6axjDwdt4GMiPoEykPw0H0XeZelLAtbdqw==" saltValue="uUdj52xK/gzvV31nVnd2Wg==" spinCount="100000" sheet="1" objects="1" scenarios="1"/>
  <mergeCells count="84">
    <mergeCell ref="G28:K28"/>
    <mergeCell ref="G29:K29"/>
    <mergeCell ref="G23:K23"/>
    <mergeCell ref="G24:K24"/>
    <mergeCell ref="G25:K25"/>
    <mergeCell ref="G26:K26"/>
    <mergeCell ref="G27:K27"/>
    <mergeCell ref="E29:F29"/>
    <mergeCell ref="E30:F30"/>
    <mergeCell ref="E31:F31"/>
    <mergeCell ref="E32:F32"/>
    <mergeCell ref="G32:K32"/>
    <mergeCell ref="G30:K30"/>
    <mergeCell ref="G31:K31"/>
    <mergeCell ref="E33:F33"/>
    <mergeCell ref="G33:K33"/>
    <mergeCell ref="E34:F34"/>
    <mergeCell ref="G34:K34"/>
    <mergeCell ref="E35:F35"/>
    <mergeCell ref="G35:K35"/>
    <mergeCell ref="E12:K12"/>
    <mergeCell ref="E13:K13"/>
    <mergeCell ref="B9:C9"/>
    <mergeCell ref="E9:K9"/>
    <mergeCell ref="B10:K10"/>
    <mergeCell ref="B11:C11"/>
    <mergeCell ref="E11:K11"/>
    <mergeCell ref="B12:C12"/>
    <mergeCell ref="B13:C13"/>
    <mergeCell ref="B16:C18"/>
    <mergeCell ref="B19:B28"/>
    <mergeCell ref="B29:B38"/>
    <mergeCell ref="B39:C39"/>
    <mergeCell ref="B40:C40"/>
    <mergeCell ref="B41:C47"/>
    <mergeCell ref="B48:C53"/>
    <mergeCell ref="B14:C14"/>
    <mergeCell ref="E14:K14"/>
    <mergeCell ref="B15:C15"/>
    <mergeCell ref="E15:K15"/>
    <mergeCell ref="E16:K16"/>
    <mergeCell ref="E17:K17"/>
    <mergeCell ref="E18:K18"/>
    <mergeCell ref="E19:F19"/>
    <mergeCell ref="G19:K19"/>
    <mergeCell ref="E20:F20"/>
    <mergeCell ref="G20:K20"/>
    <mergeCell ref="E21:F21"/>
    <mergeCell ref="G21:K21"/>
    <mergeCell ref="G22:K22"/>
    <mergeCell ref="E22:F22"/>
    <mergeCell ref="E23:F23"/>
    <mergeCell ref="E24:F24"/>
    <mergeCell ref="E25:F25"/>
    <mergeCell ref="E26:F26"/>
    <mergeCell ref="E27:F27"/>
    <mergeCell ref="E28:F28"/>
    <mergeCell ref="E50:G50"/>
    <mergeCell ref="H50:K50"/>
    <mergeCell ref="E51:G51"/>
    <mergeCell ref="H51:K51"/>
    <mergeCell ref="E36:F36"/>
    <mergeCell ref="G36:K36"/>
    <mergeCell ref="G37:K37"/>
    <mergeCell ref="E49:G49"/>
    <mergeCell ref="H49:K49"/>
    <mergeCell ref="E43:K43"/>
    <mergeCell ref="E44:K44"/>
    <mergeCell ref="E45:K45"/>
    <mergeCell ref="E46:K46"/>
    <mergeCell ref="E47:K47"/>
    <mergeCell ref="E52:G52"/>
    <mergeCell ref="H52:K52"/>
    <mergeCell ref="E53:G53"/>
    <mergeCell ref="H53:K53"/>
    <mergeCell ref="E37:F37"/>
    <mergeCell ref="E38:F38"/>
    <mergeCell ref="G38:K38"/>
    <mergeCell ref="E39:K39"/>
    <mergeCell ref="E40:K40"/>
    <mergeCell ref="E41:K41"/>
    <mergeCell ref="E42:K42"/>
    <mergeCell ref="E48:G48"/>
    <mergeCell ref="H48:K48"/>
  </mergeCells>
  <dataValidations count="5">
    <dataValidation type="list" allowBlank="1" showErrorMessage="1" sqref="E13">
      <formula1>OBJPDI</formula1>
    </dataValidation>
    <dataValidation type="list" allowBlank="1" showErrorMessage="1" sqref="E16:E18">
      <formula1>MACROPROCESOS</formula1>
    </dataValidation>
    <dataValidation type="list" allowBlank="1" showErrorMessage="1" sqref="C19:C23 C24:D24 C25:C28">
      <formula1>FACTORES</formula1>
    </dataValidation>
    <dataValidation type="list" allowBlank="1" showErrorMessage="1" sqref="E15">
      <formula1>INDIRECT($L$13)</formula1>
    </dataValidation>
    <dataValidation type="list" allowBlank="1" showErrorMessage="1" sqref="G19:G38">
      <formula1>INDIRECT(D19)</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BD_Ref!$C$58:$C$80</xm:f>
          </x14:formula1>
          <xm:sqref>E41:E47</xm:sqref>
        </x14:dataValidation>
        <x14:dataValidation type="list" allowBlank="1" showErrorMessage="1">
          <x14:formula1>
            <xm:f>BD_Ref!$D$40:$D$56</xm:f>
          </x14:formula1>
          <xm:sqref>E49:E53</xm:sqref>
        </x14:dataValidation>
        <x14:dataValidation type="list" allowBlank="1" showErrorMessage="1">
          <x14:formula1>
            <xm:f>BD_Ref!$K$6:$K$16</xm:f>
          </x14:formula1>
          <xm:sqref>C29:C38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B24" workbookViewId="0">
      <selection activeCell="C30" sqref="C30:I30"/>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style="387" customWidth="1"/>
    <col min="11" max="26" width="10.7109375" hidden="1" customWidth="1"/>
    <col min="27" max="16384" width="14.42578125" hidden="1"/>
  </cols>
  <sheetData>
    <row r="1" spans="1:26" ht="13.5" customHeight="1" x14ac:dyDescent="0.25">
      <c r="A1" s="9"/>
      <c r="B1" s="9"/>
      <c r="C1" s="9"/>
      <c r="D1" s="9"/>
      <c r="E1" s="9"/>
      <c r="F1" s="9"/>
      <c r="G1" s="9"/>
      <c r="H1" s="9"/>
      <c r="I1" s="9"/>
      <c r="J1" s="9"/>
      <c r="K1" s="34"/>
      <c r="L1" s="34"/>
      <c r="M1" s="34"/>
      <c r="N1" s="34"/>
      <c r="O1" s="34"/>
      <c r="P1" s="34"/>
      <c r="Q1" s="34"/>
      <c r="R1" s="34"/>
      <c r="S1" s="34"/>
      <c r="T1" s="34"/>
      <c r="U1" s="34"/>
      <c r="V1" s="34"/>
      <c r="W1" s="34"/>
      <c r="X1" s="34"/>
      <c r="Y1" s="34"/>
      <c r="Z1" s="34"/>
    </row>
    <row r="2" spans="1:26" ht="13.5" customHeight="1" x14ac:dyDescent="0.25">
      <c r="A2" s="9"/>
      <c r="B2" s="35"/>
      <c r="C2" s="35"/>
      <c r="D2" s="35"/>
      <c r="E2" s="35"/>
      <c r="F2" s="35"/>
      <c r="G2" s="35"/>
      <c r="H2" s="407" t="s">
        <v>0</v>
      </c>
      <c r="I2" s="408" t="s">
        <v>1</v>
      </c>
      <c r="J2" s="9"/>
      <c r="K2" s="34"/>
      <c r="L2" s="34"/>
      <c r="M2" s="34"/>
      <c r="N2" s="34"/>
      <c r="O2" s="34"/>
      <c r="P2" s="34"/>
      <c r="Q2" s="34"/>
      <c r="R2" s="34"/>
      <c r="S2" s="34"/>
      <c r="T2" s="34"/>
      <c r="U2" s="34"/>
      <c r="V2" s="34"/>
      <c r="W2" s="34"/>
      <c r="X2" s="34"/>
      <c r="Y2" s="34"/>
      <c r="Z2" s="34"/>
    </row>
    <row r="3" spans="1:26" ht="13.5" customHeight="1" x14ac:dyDescent="0.25">
      <c r="A3" s="9"/>
      <c r="B3" s="35"/>
      <c r="C3" s="35"/>
      <c r="D3" s="35"/>
      <c r="E3" s="35"/>
      <c r="F3" s="35"/>
      <c r="G3" s="35"/>
      <c r="H3" s="409" t="s">
        <v>2</v>
      </c>
      <c r="I3" s="410">
        <v>10</v>
      </c>
      <c r="J3" s="9"/>
      <c r="K3" s="34"/>
      <c r="L3" s="34"/>
      <c r="M3" s="34"/>
      <c r="N3" s="34"/>
      <c r="O3" s="34"/>
      <c r="P3" s="34"/>
      <c r="Q3" s="34"/>
      <c r="R3" s="34"/>
      <c r="S3" s="34"/>
      <c r="T3" s="34"/>
      <c r="U3" s="34"/>
      <c r="V3" s="34"/>
      <c r="W3" s="34"/>
      <c r="X3" s="34"/>
      <c r="Y3" s="34"/>
      <c r="Z3" s="34"/>
    </row>
    <row r="4" spans="1:26" ht="13.5" customHeight="1" x14ac:dyDescent="0.25">
      <c r="A4" s="9"/>
      <c r="B4" s="35"/>
      <c r="C4" s="35"/>
      <c r="D4" s="35"/>
      <c r="E4" s="35"/>
      <c r="F4" s="35"/>
      <c r="G4" s="35"/>
      <c r="H4" s="407" t="s">
        <v>3</v>
      </c>
      <c r="I4" s="411">
        <v>45848</v>
      </c>
      <c r="J4" s="9"/>
      <c r="K4" s="34"/>
      <c r="L4" s="34"/>
      <c r="M4" s="34"/>
      <c r="N4" s="34"/>
      <c r="O4" s="34"/>
      <c r="P4" s="34"/>
      <c r="Q4" s="34"/>
      <c r="R4" s="34"/>
      <c r="S4" s="34"/>
      <c r="T4" s="34"/>
      <c r="U4" s="34"/>
      <c r="V4" s="34"/>
      <c r="W4" s="34"/>
      <c r="X4" s="34"/>
      <c r="Y4" s="34"/>
      <c r="Z4" s="34"/>
    </row>
    <row r="5" spans="1:26" ht="13.5" customHeight="1" x14ac:dyDescent="0.25">
      <c r="A5" s="9"/>
      <c r="B5" s="9"/>
      <c r="C5" s="9"/>
      <c r="D5" s="9"/>
      <c r="E5" s="9"/>
      <c r="F5" s="9"/>
      <c r="G5" s="9"/>
      <c r="H5" s="407" t="s">
        <v>4</v>
      </c>
      <c r="I5" s="408" t="s">
        <v>1236</v>
      </c>
      <c r="J5" s="9"/>
      <c r="K5" s="34"/>
      <c r="L5" s="34"/>
      <c r="M5" s="34"/>
      <c r="N5" s="34"/>
      <c r="O5" s="34"/>
      <c r="P5" s="34"/>
      <c r="Q5" s="34"/>
      <c r="R5" s="34"/>
      <c r="S5" s="34"/>
      <c r="T5" s="34"/>
      <c r="U5" s="34"/>
      <c r="V5" s="34"/>
      <c r="W5" s="34"/>
      <c r="X5" s="34"/>
      <c r="Y5" s="34"/>
      <c r="Z5" s="34"/>
    </row>
    <row r="6" spans="1:26" ht="13.5" customHeight="1" x14ac:dyDescent="0.25">
      <c r="A6" s="9"/>
      <c r="B6" s="36"/>
      <c r="C6" s="35"/>
      <c r="D6" s="35"/>
      <c r="E6" s="35"/>
      <c r="F6" s="35"/>
      <c r="G6" s="35"/>
      <c r="H6" s="35"/>
      <c r="I6" s="35"/>
      <c r="J6" s="9"/>
      <c r="K6" s="34"/>
      <c r="L6" s="34"/>
      <c r="M6" s="34"/>
      <c r="N6" s="34"/>
      <c r="O6" s="34"/>
      <c r="P6" s="34"/>
      <c r="Q6" s="34"/>
      <c r="R6" s="34"/>
      <c r="S6" s="34"/>
      <c r="T6" s="34"/>
      <c r="U6" s="34"/>
      <c r="V6" s="34"/>
      <c r="W6" s="34"/>
      <c r="X6" s="34"/>
      <c r="Y6" s="34"/>
      <c r="Z6" s="34"/>
    </row>
    <row r="7" spans="1:26" ht="60" customHeight="1" x14ac:dyDescent="0.25">
      <c r="A7" s="9"/>
      <c r="B7" s="36"/>
      <c r="C7" s="35"/>
      <c r="D7" s="35"/>
      <c r="E7" s="35"/>
      <c r="F7" s="35"/>
      <c r="G7" s="35"/>
      <c r="H7" s="35"/>
      <c r="I7" s="35"/>
      <c r="J7" s="9"/>
      <c r="K7" s="34"/>
      <c r="L7" s="34"/>
      <c r="M7" s="34"/>
      <c r="N7" s="34"/>
      <c r="O7" s="34"/>
      <c r="P7" s="34"/>
      <c r="Q7" s="34"/>
      <c r="R7" s="34"/>
      <c r="S7" s="34"/>
      <c r="T7" s="34"/>
      <c r="U7" s="34"/>
      <c r="V7" s="34"/>
      <c r="W7" s="34"/>
      <c r="X7" s="34"/>
      <c r="Y7" s="34"/>
      <c r="Z7" s="34"/>
    </row>
    <row r="8" spans="1:26" ht="13.5" customHeight="1" x14ac:dyDescent="0.3">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30.75" customHeight="1" x14ac:dyDescent="0.3">
      <c r="A9" s="37"/>
      <c r="B9" s="448" t="s">
        <v>12</v>
      </c>
      <c r="C9" s="449"/>
      <c r="D9" s="452" t="str">
        <f>'PDI-01'!E13</f>
        <v>Gestión del Contexto y Visibilidad Nacional e Internacional</v>
      </c>
      <c r="E9" s="419"/>
      <c r="F9" s="419"/>
      <c r="G9" s="419"/>
      <c r="H9" s="419"/>
      <c r="I9" s="420"/>
      <c r="J9" s="37"/>
      <c r="K9" s="37"/>
      <c r="L9" s="37"/>
      <c r="M9" s="37"/>
      <c r="N9" s="37"/>
      <c r="O9" s="37"/>
      <c r="P9" s="37"/>
      <c r="Q9" s="37"/>
      <c r="R9" s="37"/>
      <c r="S9" s="37"/>
      <c r="T9" s="37"/>
      <c r="U9" s="37"/>
      <c r="V9" s="37"/>
      <c r="W9" s="37"/>
      <c r="X9" s="37"/>
      <c r="Y9" s="37"/>
      <c r="Z9" s="37"/>
    </row>
    <row r="10" spans="1:26" ht="6.75" customHeight="1" x14ac:dyDescent="0.3">
      <c r="A10" s="37"/>
      <c r="B10" s="38"/>
      <c r="C10" s="39"/>
      <c r="D10" s="39"/>
      <c r="E10" s="39"/>
      <c r="F10" s="39"/>
      <c r="G10" s="39"/>
      <c r="H10" s="39"/>
      <c r="I10" s="39"/>
      <c r="J10" s="37"/>
      <c r="K10" s="37"/>
      <c r="L10" s="37"/>
      <c r="M10" s="37"/>
      <c r="N10" s="37"/>
      <c r="O10" s="37"/>
      <c r="P10" s="37"/>
      <c r="Q10" s="37"/>
      <c r="R10" s="37"/>
      <c r="S10" s="37"/>
      <c r="T10" s="37"/>
      <c r="U10" s="37"/>
      <c r="V10" s="37"/>
      <c r="W10" s="37"/>
      <c r="X10" s="37"/>
      <c r="Y10" s="37"/>
      <c r="Z10" s="37"/>
    </row>
    <row r="11" spans="1:26" ht="31.5" customHeight="1" x14ac:dyDescent="0.3">
      <c r="A11" s="37"/>
      <c r="B11" s="448" t="s">
        <v>16</v>
      </c>
      <c r="C11" s="449"/>
      <c r="D11" s="452" t="str">
        <f>'PDI-01'!E15</f>
        <v>Internacionalización integral de la universidad</v>
      </c>
      <c r="E11" s="419"/>
      <c r="F11" s="419"/>
      <c r="G11" s="419"/>
      <c r="H11" s="419"/>
      <c r="I11" s="420"/>
      <c r="J11" s="37"/>
      <c r="K11" s="37"/>
      <c r="L11" s="37"/>
      <c r="M11" s="37"/>
      <c r="N11" s="37"/>
      <c r="O11" s="37"/>
      <c r="P11" s="37"/>
      <c r="Q11" s="37"/>
      <c r="R11" s="37"/>
      <c r="S11" s="37"/>
      <c r="T11" s="37"/>
      <c r="U11" s="37"/>
      <c r="V11" s="37"/>
      <c r="W11" s="37"/>
      <c r="X11" s="37"/>
      <c r="Y11" s="37"/>
      <c r="Z11" s="37"/>
    </row>
    <row r="12" spans="1:26" ht="6.75" customHeight="1" x14ac:dyDescent="0.3">
      <c r="A12" s="37"/>
      <c r="B12" s="38"/>
      <c r="C12" s="39"/>
      <c r="D12" s="39"/>
      <c r="E12" s="39"/>
      <c r="F12" s="39"/>
      <c r="G12" s="39"/>
      <c r="H12" s="39"/>
      <c r="I12" s="39"/>
      <c r="J12" s="37"/>
      <c r="K12" s="37"/>
      <c r="L12" s="37"/>
      <c r="M12" s="37"/>
      <c r="N12" s="37"/>
      <c r="O12" s="37"/>
      <c r="P12" s="37"/>
      <c r="Q12" s="37"/>
      <c r="R12" s="37"/>
      <c r="S12" s="37"/>
      <c r="T12" s="37"/>
      <c r="U12" s="37"/>
      <c r="V12" s="37"/>
      <c r="W12" s="37"/>
      <c r="X12" s="37"/>
      <c r="Y12" s="37"/>
      <c r="Z12" s="37"/>
    </row>
    <row r="13" spans="1:26" ht="31.5" customHeight="1" x14ac:dyDescent="0.3">
      <c r="A13" s="37"/>
      <c r="B13" s="448" t="s">
        <v>8</v>
      </c>
      <c r="C13" s="449"/>
      <c r="D13" s="452" t="str">
        <f>'PDI-01'!E11</f>
        <v>Cooperación y movilidad nacional e internacional (PDI2028 – GCV - 27)</v>
      </c>
      <c r="E13" s="419"/>
      <c r="F13" s="419"/>
      <c r="G13" s="419"/>
      <c r="H13" s="419"/>
      <c r="I13" s="420"/>
      <c r="J13" s="37"/>
      <c r="K13" s="37"/>
      <c r="L13" s="37"/>
      <c r="M13" s="37"/>
      <c r="N13" s="37"/>
      <c r="O13" s="37"/>
      <c r="P13" s="37"/>
      <c r="Q13" s="37"/>
      <c r="R13" s="37"/>
      <c r="S13" s="37"/>
      <c r="T13" s="37"/>
      <c r="U13" s="37"/>
      <c r="V13" s="37"/>
      <c r="W13" s="37"/>
      <c r="X13" s="37"/>
      <c r="Y13" s="37"/>
      <c r="Z13" s="37"/>
    </row>
    <row r="14" spans="1:26" ht="16.5" customHeight="1" x14ac:dyDescent="0.3">
      <c r="A14" s="37"/>
      <c r="B14" s="40"/>
      <c r="C14" s="40"/>
      <c r="D14" s="40"/>
      <c r="E14" s="40"/>
      <c r="F14" s="40"/>
      <c r="G14" s="40"/>
      <c r="H14" s="40"/>
      <c r="I14" s="37"/>
      <c r="J14" s="37"/>
      <c r="K14" s="37"/>
      <c r="L14" s="37"/>
      <c r="M14" s="37"/>
      <c r="N14" s="37"/>
      <c r="O14" s="37"/>
      <c r="P14" s="37"/>
      <c r="Q14" s="37"/>
      <c r="R14" s="37"/>
      <c r="S14" s="37"/>
      <c r="T14" s="37"/>
      <c r="U14" s="37"/>
      <c r="V14" s="37"/>
      <c r="W14" s="37"/>
      <c r="X14" s="37"/>
      <c r="Y14" s="37"/>
      <c r="Z14" s="37"/>
    </row>
    <row r="15" spans="1:26" ht="12.75" customHeight="1" x14ac:dyDescent="0.3">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89" customHeight="1" x14ac:dyDescent="0.3">
      <c r="A16" s="37"/>
      <c r="B16" s="41" t="s">
        <v>62</v>
      </c>
      <c r="C16" s="421" t="s">
        <v>63</v>
      </c>
      <c r="D16" s="419"/>
      <c r="E16" s="419"/>
      <c r="F16" s="419"/>
      <c r="G16" s="419"/>
      <c r="H16" s="419"/>
      <c r="I16" s="420"/>
      <c r="J16" s="386"/>
      <c r="K16" s="42"/>
      <c r="L16" s="42"/>
      <c r="M16" s="42"/>
      <c r="N16" s="42"/>
      <c r="O16" s="42"/>
      <c r="P16" s="42"/>
      <c r="Q16" s="42"/>
      <c r="R16" s="42"/>
      <c r="S16" s="42"/>
      <c r="T16" s="42"/>
      <c r="U16" s="42"/>
      <c r="V16" s="42"/>
      <c r="W16" s="42"/>
      <c r="X16" s="42"/>
      <c r="Y16" s="42"/>
      <c r="Z16" s="42"/>
    </row>
    <row r="17" spans="1:26" ht="13.5" customHeight="1" x14ac:dyDescent="0.3">
      <c r="A17" s="37"/>
      <c r="B17" s="428" t="s">
        <v>64</v>
      </c>
      <c r="C17" s="419"/>
      <c r="D17" s="419"/>
      <c r="E17" s="419"/>
      <c r="F17" s="419"/>
      <c r="G17" s="419"/>
      <c r="H17" s="419"/>
      <c r="I17" s="420"/>
      <c r="J17" s="386"/>
      <c r="K17" s="42"/>
      <c r="L17" s="42"/>
      <c r="M17" s="42"/>
      <c r="N17" s="42"/>
      <c r="O17" s="42"/>
      <c r="P17" s="42"/>
      <c r="Q17" s="42"/>
      <c r="R17" s="42"/>
      <c r="S17" s="42"/>
      <c r="T17" s="42"/>
      <c r="U17" s="42"/>
      <c r="V17" s="42"/>
      <c r="W17" s="42"/>
      <c r="X17" s="42"/>
      <c r="Y17" s="42"/>
      <c r="Z17" s="42"/>
    </row>
    <row r="18" spans="1:26" ht="16.5" customHeight="1" x14ac:dyDescent="0.3">
      <c r="A18" s="37"/>
      <c r="B18" s="441" t="s">
        <v>65</v>
      </c>
      <c r="C18" s="445" t="s">
        <v>66</v>
      </c>
      <c r="D18" s="420"/>
      <c r="E18" s="445" t="s">
        <v>67</v>
      </c>
      <c r="F18" s="419"/>
      <c r="G18" s="420"/>
      <c r="H18" s="445" t="s">
        <v>68</v>
      </c>
      <c r="I18" s="420"/>
      <c r="J18" s="386"/>
      <c r="K18" s="42"/>
      <c r="L18" s="42"/>
      <c r="M18" s="42"/>
      <c r="N18" s="42"/>
      <c r="O18" s="42"/>
      <c r="P18" s="42"/>
      <c r="Q18" s="42"/>
      <c r="R18" s="42"/>
      <c r="S18" s="42"/>
      <c r="T18" s="42"/>
      <c r="U18" s="42"/>
      <c r="V18" s="42"/>
      <c r="W18" s="42"/>
      <c r="X18" s="42"/>
      <c r="Y18" s="42"/>
      <c r="Z18" s="42"/>
    </row>
    <row r="19" spans="1:26" ht="161.25" customHeight="1" x14ac:dyDescent="0.3">
      <c r="A19" s="37"/>
      <c r="B19" s="442"/>
      <c r="C19" s="451" t="s">
        <v>69</v>
      </c>
      <c r="D19" s="432"/>
      <c r="E19" s="427" t="s">
        <v>70</v>
      </c>
      <c r="F19" s="419"/>
      <c r="G19" s="420"/>
      <c r="H19" s="446" t="s">
        <v>71</v>
      </c>
      <c r="I19" s="438"/>
      <c r="J19" s="386"/>
      <c r="K19" s="42"/>
      <c r="L19" s="42"/>
      <c r="M19" s="42"/>
      <c r="N19" s="42"/>
      <c r="O19" s="42"/>
      <c r="P19" s="42"/>
      <c r="Q19" s="42"/>
      <c r="R19" s="42"/>
      <c r="S19" s="42"/>
      <c r="T19" s="42"/>
      <c r="U19" s="42"/>
      <c r="V19" s="42"/>
      <c r="W19" s="42"/>
      <c r="X19" s="42"/>
      <c r="Y19" s="42"/>
      <c r="Z19" s="42"/>
    </row>
    <row r="20" spans="1:26" ht="150.75" customHeight="1" x14ac:dyDescent="0.3">
      <c r="A20" s="37"/>
      <c r="B20" s="442"/>
      <c r="C20" s="433"/>
      <c r="D20" s="434"/>
      <c r="E20" s="427" t="s">
        <v>72</v>
      </c>
      <c r="F20" s="419"/>
      <c r="G20" s="420"/>
      <c r="H20" s="427" t="s">
        <v>73</v>
      </c>
      <c r="I20" s="420"/>
      <c r="J20" s="386"/>
      <c r="K20" s="42"/>
      <c r="L20" s="42"/>
      <c r="M20" s="42"/>
      <c r="N20" s="42"/>
      <c r="O20" s="42"/>
      <c r="P20" s="42"/>
      <c r="Q20" s="42"/>
      <c r="R20" s="42"/>
      <c r="S20" s="42"/>
      <c r="T20" s="42"/>
      <c r="U20" s="42"/>
      <c r="V20" s="42"/>
      <c r="W20" s="42"/>
      <c r="X20" s="42"/>
      <c r="Y20" s="42"/>
      <c r="Z20" s="42"/>
    </row>
    <row r="21" spans="1:26" ht="48" hidden="1" customHeight="1" x14ac:dyDescent="0.3">
      <c r="A21" s="37"/>
      <c r="B21" s="442"/>
      <c r="C21" s="433"/>
      <c r="D21" s="434"/>
      <c r="E21" s="446"/>
      <c r="F21" s="447"/>
      <c r="G21" s="438"/>
      <c r="H21" s="427"/>
      <c r="I21" s="420"/>
      <c r="J21" s="386"/>
      <c r="K21" s="42"/>
      <c r="L21" s="42"/>
      <c r="M21" s="42"/>
      <c r="N21" s="42"/>
      <c r="O21" s="42"/>
      <c r="P21" s="42"/>
      <c r="Q21" s="42"/>
      <c r="R21" s="42"/>
      <c r="S21" s="42"/>
      <c r="T21" s="42"/>
      <c r="U21" s="42"/>
      <c r="V21" s="42"/>
      <c r="W21" s="42"/>
      <c r="X21" s="42"/>
      <c r="Y21" s="42"/>
      <c r="Z21" s="42"/>
    </row>
    <row r="22" spans="1:26" ht="48" hidden="1" customHeight="1" x14ac:dyDescent="0.3">
      <c r="A22" s="37"/>
      <c r="B22" s="442"/>
      <c r="C22" s="433"/>
      <c r="D22" s="434"/>
      <c r="E22" s="446"/>
      <c r="F22" s="447"/>
      <c r="G22" s="438"/>
      <c r="H22" s="427"/>
      <c r="I22" s="420"/>
      <c r="J22" s="386"/>
      <c r="K22" s="42"/>
      <c r="L22" s="42"/>
      <c r="M22" s="42"/>
      <c r="N22" s="42"/>
      <c r="O22" s="42"/>
      <c r="P22" s="42"/>
      <c r="Q22" s="42"/>
      <c r="R22" s="42"/>
      <c r="S22" s="42"/>
      <c r="T22" s="42"/>
      <c r="U22" s="42"/>
      <c r="V22" s="42"/>
      <c r="W22" s="42"/>
      <c r="X22" s="42"/>
      <c r="Y22" s="42"/>
      <c r="Z22" s="42"/>
    </row>
    <row r="23" spans="1:26" ht="48" hidden="1" customHeight="1" x14ac:dyDescent="0.3">
      <c r="A23" s="37"/>
      <c r="B23" s="442"/>
      <c r="C23" s="433"/>
      <c r="D23" s="434"/>
      <c r="E23" s="446"/>
      <c r="F23" s="447"/>
      <c r="G23" s="438"/>
      <c r="H23" s="427"/>
      <c r="I23" s="420"/>
      <c r="J23" s="386"/>
      <c r="K23" s="42"/>
      <c r="L23" s="42"/>
      <c r="M23" s="42"/>
      <c r="N23" s="42"/>
      <c r="O23" s="42"/>
      <c r="P23" s="42"/>
      <c r="Q23" s="42"/>
      <c r="R23" s="42"/>
      <c r="S23" s="42"/>
      <c r="T23" s="42"/>
      <c r="U23" s="42"/>
      <c r="V23" s="42"/>
      <c r="W23" s="42"/>
      <c r="X23" s="42"/>
      <c r="Y23" s="42"/>
      <c r="Z23" s="42"/>
    </row>
    <row r="24" spans="1:26" ht="13.5" customHeight="1" x14ac:dyDescent="0.3">
      <c r="A24" s="37"/>
      <c r="B24" s="442"/>
      <c r="C24" s="433"/>
      <c r="D24" s="434"/>
      <c r="E24" s="445" t="s">
        <v>74</v>
      </c>
      <c r="F24" s="419"/>
      <c r="G24" s="420"/>
      <c r="H24" s="445" t="s">
        <v>75</v>
      </c>
      <c r="I24" s="420"/>
      <c r="J24" s="386"/>
      <c r="K24" s="42"/>
      <c r="L24" s="42"/>
      <c r="M24" s="42"/>
      <c r="N24" s="42"/>
      <c r="O24" s="42"/>
      <c r="P24" s="42"/>
      <c r="Q24" s="42"/>
      <c r="R24" s="42"/>
      <c r="S24" s="42"/>
      <c r="T24" s="42"/>
      <c r="U24" s="42"/>
      <c r="V24" s="42"/>
      <c r="W24" s="42"/>
      <c r="X24" s="42"/>
      <c r="Y24" s="42"/>
      <c r="Z24" s="42"/>
    </row>
    <row r="25" spans="1:26" ht="126.75" customHeight="1" x14ac:dyDescent="0.3">
      <c r="A25" s="37"/>
      <c r="B25" s="442"/>
      <c r="C25" s="433"/>
      <c r="D25" s="434"/>
      <c r="E25" s="427" t="s">
        <v>76</v>
      </c>
      <c r="F25" s="419"/>
      <c r="G25" s="420"/>
      <c r="H25" s="427" t="s">
        <v>77</v>
      </c>
      <c r="I25" s="420"/>
      <c r="J25" s="386"/>
      <c r="K25" s="42"/>
      <c r="L25" s="42"/>
      <c r="M25" s="42"/>
      <c r="N25" s="42"/>
      <c r="O25" s="42"/>
      <c r="P25" s="42"/>
      <c r="Q25" s="42"/>
      <c r="R25" s="42"/>
      <c r="S25" s="42"/>
      <c r="T25" s="42"/>
      <c r="U25" s="42"/>
      <c r="V25" s="42"/>
      <c r="W25" s="42"/>
      <c r="X25" s="42"/>
      <c r="Y25" s="42"/>
      <c r="Z25" s="42"/>
    </row>
    <row r="26" spans="1:26" ht="95.25" customHeight="1" x14ac:dyDescent="0.3">
      <c r="A26" s="37"/>
      <c r="B26" s="442"/>
      <c r="C26" s="433"/>
      <c r="D26" s="434"/>
      <c r="E26" s="427" t="s">
        <v>78</v>
      </c>
      <c r="F26" s="419"/>
      <c r="G26" s="420"/>
      <c r="H26" s="427" t="s">
        <v>79</v>
      </c>
      <c r="I26" s="420"/>
      <c r="J26" s="386"/>
      <c r="K26" s="42"/>
      <c r="L26" s="42"/>
      <c r="M26" s="42"/>
      <c r="N26" s="42"/>
      <c r="O26" s="42"/>
      <c r="P26" s="42"/>
      <c r="Q26" s="42"/>
      <c r="R26" s="42"/>
      <c r="S26" s="42"/>
      <c r="T26" s="42"/>
      <c r="U26" s="42"/>
      <c r="V26" s="42"/>
      <c r="W26" s="42"/>
      <c r="X26" s="42"/>
      <c r="Y26" s="42"/>
      <c r="Z26" s="42"/>
    </row>
    <row r="27" spans="1:26" ht="51" hidden="1" customHeight="1" x14ac:dyDescent="0.3">
      <c r="A27" s="37"/>
      <c r="B27" s="442"/>
      <c r="C27" s="433"/>
      <c r="D27" s="434"/>
      <c r="E27" s="427"/>
      <c r="F27" s="419"/>
      <c r="G27" s="420"/>
      <c r="H27" s="427"/>
      <c r="I27" s="420"/>
      <c r="J27" s="386"/>
      <c r="K27" s="42"/>
      <c r="L27" s="42"/>
      <c r="M27" s="42"/>
      <c r="N27" s="42"/>
      <c r="O27" s="42"/>
      <c r="P27" s="42"/>
      <c r="Q27" s="42"/>
      <c r="R27" s="42"/>
      <c r="S27" s="42"/>
      <c r="T27" s="42"/>
      <c r="U27" s="42"/>
      <c r="V27" s="42"/>
      <c r="W27" s="42"/>
      <c r="X27" s="42"/>
      <c r="Y27" s="42"/>
      <c r="Z27" s="42"/>
    </row>
    <row r="28" spans="1:26" ht="51" hidden="1" customHeight="1" x14ac:dyDescent="0.3">
      <c r="A28" s="37"/>
      <c r="B28" s="442"/>
      <c r="C28" s="433"/>
      <c r="D28" s="434"/>
      <c r="E28" s="427"/>
      <c r="F28" s="419"/>
      <c r="G28" s="420"/>
      <c r="H28" s="427"/>
      <c r="I28" s="420"/>
      <c r="J28" s="386"/>
      <c r="K28" s="42"/>
      <c r="L28" s="42"/>
      <c r="M28" s="42"/>
      <c r="N28" s="42"/>
      <c r="O28" s="42"/>
      <c r="P28" s="42"/>
      <c r="Q28" s="42"/>
      <c r="R28" s="42"/>
      <c r="S28" s="42"/>
      <c r="T28" s="42"/>
      <c r="U28" s="42"/>
      <c r="V28" s="42"/>
      <c r="W28" s="42"/>
      <c r="X28" s="42"/>
      <c r="Y28" s="42"/>
      <c r="Z28" s="42"/>
    </row>
    <row r="29" spans="1:26" ht="51" hidden="1" customHeight="1" x14ac:dyDescent="0.3">
      <c r="A29" s="37"/>
      <c r="B29" s="450"/>
      <c r="C29" s="433"/>
      <c r="D29" s="434"/>
      <c r="E29" s="427"/>
      <c r="F29" s="419"/>
      <c r="G29" s="420"/>
      <c r="H29" s="427"/>
      <c r="I29" s="420"/>
      <c r="J29" s="386"/>
      <c r="K29" s="42"/>
      <c r="L29" s="42"/>
      <c r="M29" s="42"/>
      <c r="N29" s="42"/>
      <c r="O29" s="42"/>
      <c r="P29" s="42"/>
      <c r="Q29" s="42"/>
      <c r="R29" s="42"/>
      <c r="S29" s="42"/>
      <c r="T29" s="42"/>
      <c r="U29" s="42"/>
      <c r="V29" s="42"/>
      <c r="W29" s="42"/>
      <c r="X29" s="42"/>
      <c r="Y29" s="42"/>
      <c r="Z29" s="42"/>
    </row>
    <row r="30" spans="1:26" ht="207" customHeight="1" x14ac:dyDescent="0.3">
      <c r="A30" s="37"/>
      <c r="B30" s="43" t="s">
        <v>80</v>
      </c>
      <c r="C30" s="427" t="s">
        <v>1243</v>
      </c>
      <c r="D30" s="419"/>
      <c r="E30" s="419"/>
      <c r="F30" s="419"/>
      <c r="G30" s="419"/>
      <c r="H30" s="419"/>
      <c r="I30" s="420"/>
      <c r="J30" s="386"/>
      <c r="K30" s="42"/>
      <c r="L30" s="42"/>
      <c r="M30" s="42"/>
      <c r="N30" s="42"/>
      <c r="O30" s="42"/>
      <c r="P30" s="42"/>
      <c r="Q30" s="42"/>
      <c r="R30" s="42"/>
      <c r="S30" s="42"/>
      <c r="T30" s="42"/>
      <c r="U30" s="42"/>
      <c r="V30" s="42"/>
      <c r="W30" s="42"/>
      <c r="X30" s="42"/>
      <c r="Y30" s="42"/>
      <c r="Z30" s="42"/>
    </row>
    <row r="31" spans="1:26" ht="102.75" customHeight="1" x14ac:dyDescent="0.3">
      <c r="A31" s="37"/>
      <c r="B31" s="43" t="s">
        <v>81</v>
      </c>
      <c r="C31" s="427" t="s">
        <v>82</v>
      </c>
      <c r="D31" s="419"/>
      <c r="E31" s="419"/>
      <c r="F31" s="419"/>
      <c r="G31" s="419"/>
      <c r="H31" s="419"/>
      <c r="I31" s="420"/>
      <c r="J31" s="386"/>
      <c r="K31" s="42"/>
      <c r="L31" s="42"/>
      <c r="M31" s="42"/>
      <c r="N31" s="42"/>
      <c r="O31" s="42"/>
      <c r="P31" s="42"/>
      <c r="Q31" s="42"/>
      <c r="R31" s="42"/>
      <c r="S31" s="42"/>
      <c r="T31" s="42"/>
      <c r="U31" s="42"/>
      <c r="V31" s="42"/>
      <c r="W31" s="42"/>
      <c r="X31" s="42"/>
      <c r="Y31" s="42"/>
      <c r="Z31" s="42"/>
    </row>
    <row r="32" spans="1:26" ht="200.25" customHeight="1" x14ac:dyDescent="0.3">
      <c r="A32" s="37"/>
      <c r="B32" s="44" t="s">
        <v>83</v>
      </c>
      <c r="C32" s="427" t="s">
        <v>84</v>
      </c>
      <c r="D32" s="419"/>
      <c r="E32" s="419"/>
      <c r="F32" s="419"/>
      <c r="G32" s="419"/>
      <c r="H32" s="419"/>
      <c r="I32" s="420"/>
      <c r="J32" s="386"/>
      <c r="K32" s="42"/>
      <c r="L32" s="42"/>
      <c r="M32" s="42"/>
      <c r="N32" s="42"/>
      <c r="O32" s="42"/>
      <c r="P32" s="42"/>
      <c r="Q32" s="42"/>
      <c r="R32" s="42"/>
      <c r="S32" s="42"/>
      <c r="T32" s="42"/>
      <c r="U32" s="42"/>
      <c r="V32" s="42"/>
      <c r="W32" s="42"/>
      <c r="X32" s="42"/>
      <c r="Y32" s="42"/>
      <c r="Z32" s="42"/>
    </row>
    <row r="33" spans="1:26" ht="63" customHeight="1" x14ac:dyDescent="0.3">
      <c r="A33" s="37"/>
      <c r="B33" s="43" t="s">
        <v>85</v>
      </c>
      <c r="C33" s="421" t="s">
        <v>86</v>
      </c>
      <c r="D33" s="419"/>
      <c r="E33" s="419"/>
      <c r="F33" s="419"/>
      <c r="G33" s="419"/>
      <c r="H33" s="419"/>
      <c r="I33" s="420"/>
      <c r="J33" s="386"/>
      <c r="K33" s="42"/>
      <c r="L33" s="42"/>
      <c r="M33" s="42"/>
      <c r="N33" s="42"/>
      <c r="O33" s="42"/>
      <c r="P33" s="42"/>
      <c r="Q33" s="42"/>
      <c r="R33" s="42"/>
      <c r="S33" s="42"/>
      <c r="T33" s="42"/>
      <c r="U33" s="42"/>
      <c r="V33" s="42"/>
      <c r="W33" s="42"/>
      <c r="X33" s="42"/>
      <c r="Y33" s="42"/>
      <c r="Z33" s="42"/>
    </row>
    <row r="34" spans="1:26" ht="33" customHeight="1" x14ac:dyDescent="0.3">
      <c r="A34" s="37"/>
      <c r="B34" s="37"/>
      <c r="C34" s="37"/>
      <c r="D34" s="37"/>
      <c r="E34" s="37"/>
      <c r="F34" s="37"/>
      <c r="G34" s="37"/>
      <c r="H34" s="37"/>
      <c r="I34" s="37"/>
      <c r="J34" s="37"/>
      <c r="K34" s="42"/>
      <c r="L34" s="42"/>
      <c r="M34" s="42"/>
      <c r="N34" s="42"/>
      <c r="O34" s="42"/>
      <c r="P34" s="42"/>
      <c r="Q34" s="42"/>
      <c r="R34" s="42"/>
      <c r="S34" s="42"/>
      <c r="T34" s="42"/>
      <c r="U34" s="42"/>
      <c r="V34" s="42"/>
      <c r="W34" s="42"/>
      <c r="X34" s="42"/>
      <c r="Y34" s="42"/>
      <c r="Z34" s="42"/>
    </row>
    <row r="35" spans="1:26" ht="13.5" hidden="1" customHeight="1" x14ac:dyDescent="0.3">
      <c r="A35" s="37"/>
      <c r="B35" s="37"/>
      <c r="C35" s="37"/>
      <c r="D35" s="37"/>
      <c r="E35" s="37"/>
      <c r="F35" s="37"/>
      <c r="G35" s="37"/>
      <c r="H35" s="37"/>
      <c r="I35" s="37"/>
      <c r="J35" s="37"/>
      <c r="K35" s="42"/>
      <c r="L35" s="42"/>
      <c r="M35" s="42"/>
      <c r="N35" s="42"/>
      <c r="O35" s="42"/>
      <c r="P35" s="42"/>
      <c r="Q35" s="42"/>
      <c r="R35" s="42"/>
      <c r="S35" s="42"/>
      <c r="T35" s="42"/>
      <c r="U35" s="42"/>
      <c r="V35" s="42"/>
      <c r="W35" s="42"/>
      <c r="X35" s="42"/>
      <c r="Y35" s="42"/>
      <c r="Z35" s="42"/>
    </row>
    <row r="36" spans="1:26" ht="13.5" hidden="1" customHeight="1" x14ac:dyDescent="0.3">
      <c r="A36" s="37"/>
      <c r="B36" s="37"/>
      <c r="C36" s="37"/>
      <c r="D36" s="37"/>
      <c r="E36" s="37"/>
      <c r="F36" s="37"/>
      <c r="G36" s="37"/>
      <c r="H36" s="37"/>
      <c r="I36" s="37"/>
      <c r="J36" s="37"/>
      <c r="K36" s="42"/>
      <c r="L36" s="42"/>
      <c r="M36" s="42"/>
      <c r="N36" s="42"/>
      <c r="O36" s="42"/>
      <c r="P36" s="42"/>
      <c r="Q36" s="42"/>
      <c r="R36" s="42"/>
      <c r="S36" s="42"/>
      <c r="T36" s="42"/>
      <c r="U36" s="42"/>
      <c r="V36" s="42"/>
      <c r="W36" s="42"/>
      <c r="X36" s="42"/>
      <c r="Y36" s="42"/>
      <c r="Z36" s="42"/>
    </row>
    <row r="37" spans="1:26" ht="13.5" hidden="1" customHeight="1" x14ac:dyDescent="0.3">
      <c r="A37" s="37"/>
      <c r="B37" s="37"/>
      <c r="C37" s="37"/>
      <c r="D37" s="37"/>
      <c r="E37" s="37"/>
      <c r="F37" s="37"/>
      <c r="G37" s="37"/>
      <c r="H37" s="37"/>
      <c r="I37" s="37"/>
      <c r="J37" s="37"/>
      <c r="K37" s="42"/>
      <c r="L37" s="42"/>
      <c r="M37" s="42"/>
      <c r="N37" s="42"/>
      <c r="O37" s="42"/>
      <c r="P37" s="42"/>
      <c r="Q37" s="42"/>
      <c r="R37" s="42"/>
      <c r="S37" s="42"/>
      <c r="T37" s="42"/>
      <c r="U37" s="42"/>
      <c r="V37" s="42"/>
      <c r="W37" s="42"/>
      <c r="X37" s="42"/>
      <c r="Y37" s="42"/>
      <c r="Z37" s="42"/>
    </row>
    <row r="38" spans="1:26" ht="13.5" hidden="1" customHeight="1" x14ac:dyDescent="0.3">
      <c r="A38" s="37"/>
      <c r="B38" s="37"/>
      <c r="C38" s="37"/>
      <c r="D38" s="37"/>
      <c r="E38" s="37"/>
      <c r="F38" s="37"/>
      <c r="G38" s="37"/>
      <c r="H38" s="37"/>
      <c r="I38" s="37"/>
      <c r="J38" s="37"/>
      <c r="K38" s="42"/>
      <c r="L38" s="42"/>
      <c r="M38" s="42"/>
      <c r="N38" s="42"/>
      <c r="O38" s="42"/>
      <c r="P38" s="42"/>
      <c r="Q38" s="42"/>
      <c r="R38" s="42"/>
      <c r="S38" s="42"/>
      <c r="T38" s="42"/>
      <c r="U38" s="42"/>
      <c r="V38" s="42"/>
      <c r="W38" s="42"/>
      <c r="X38" s="42"/>
      <c r="Y38" s="42"/>
      <c r="Z38" s="42"/>
    </row>
    <row r="39" spans="1:26" ht="13.5" hidden="1" customHeight="1" x14ac:dyDescent="0.3">
      <c r="A39" s="37"/>
      <c r="B39" s="37"/>
      <c r="C39" s="37"/>
      <c r="D39" s="37"/>
      <c r="E39" s="37"/>
      <c r="F39" s="37"/>
      <c r="G39" s="37"/>
      <c r="H39" s="37"/>
      <c r="I39" s="37"/>
      <c r="J39" s="37"/>
      <c r="K39" s="42"/>
      <c r="L39" s="42"/>
      <c r="M39" s="42"/>
      <c r="N39" s="42"/>
      <c r="O39" s="42"/>
      <c r="P39" s="42"/>
      <c r="Q39" s="42"/>
      <c r="R39" s="42"/>
      <c r="S39" s="42"/>
      <c r="T39" s="42"/>
      <c r="U39" s="42"/>
      <c r="V39" s="42"/>
      <c r="W39" s="42"/>
      <c r="X39" s="42"/>
      <c r="Y39" s="42"/>
      <c r="Z39" s="42"/>
    </row>
    <row r="40" spans="1:26" ht="13.5" hidden="1" customHeight="1" x14ac:dyDescent="0.3">
      <c r="A40" s="37"/>
      <c r="B40" s="37"/>
      <c r="C40" s="37"/>
      <c r="D40" s="37"/>
      <c r="E40" s="37"/>
      <c r="F40" s="37"/>
      <c r="G40" s="37"/>
      <c r="H40" s="37"/>
      <c r="I40" s="37"/>
      <c r="J40" s="37"/>
      <c r="K40" s="42"/>
      <c r="L40" s="42"/>
      <c r="M40" s="42"/>
      <c r="N40" s="42"/>
      <c r="O40" s="42"/>
      <c r="P40" s="42"/>
      <c r="Q40" s="42"/>
      <c r="R40" s="42"/>
      <c r="S40" s="42"/>
      <c r="T40" s="42"/>
      <c r="U40" s="42"/>
      <c r="V40" s="42"/>
      <c r="W40" s="42"/>
      <c r="X40" s="42"/>
      <c r="Y40" s="42"/>
      <c r="Z40" s="42"/>
    </row>
    <row r="41" spans="1:26" ht="13.5" hidden="1" customHeight="1" x14ac:dyDescent="0.3">
      <c r="A41" s="37"/>
      <c r="B41" s="37"/>
      <c r="C41" s="37"/>
      <c r="D41" s="37"/>
      <c r="E41" s="37"/>
      <c r="F41" s="37"/>
      <c r="G41" s="37"/>
      <c r="H41" s="37"/>
      <c r="I41" s="37"/>
      <c r="J41" s="37"/>
      <c r="K41" s="42"/>
      <c r="L41" s="42"/>
      <c r="M41" s="42"/>
      <c r="N41" s="42"/>
      <c r="O41" s="42"/>
      <c r="P41" s="42"/>
      <c r="Q41" s="42"/>
      <c r="R41" s="42"/>
      <c r="S41" s="42"/>
      <c r="T41" s="42"/>
      <c r="U41" s="42"/>
      <c r="V41" s="42"/>
      <c r="W41" s="42"/>
      <c r="X41" s="42"/>
      <c r="Y41" s="42"/>
      <c r="Z41" s="42"/>
    </row>
    <row r="42" spans="1:26" ht="13.5" hidden="1" customHeight="1" x14ac:dyDescent="0.3">
      <c r="A42" s="37"/>
      <c r="B42" s="37"/>
      <c r="C42" s="37"/>
      <c r="D42" s="37"/>
      <c r="E42" s="37"/>
      <c r="F42" s="37"/>
      <c r="G42" s="37"/>
      <c r="H42" s="37"/>
      <c r="I42" s="37"/>
      <c r="J42" s="37"/>
      <c r="K42" s="42"/>
      <c r="L42" s="42"/>
      <c r="M42" s="42"/>
      <c r="N42" s="42"/>
      <c r="O42" s="42"/>
      <c r="P42" s="42"/>
      <c r="Q42" s="42"/>
      <c r="R42" s="42"/>
      <c r="S42" s="42"/>
      <c r="T42" s="42"/>
      <c r="U42" s="42"/>
      <c r="V42" s="42"/>
      <c r="W42" s="42"/>
      <c r="X42" s="42"/>
      <c r="Y42" s="42"/>
      <c r="Z42" s="42"/>
    </row>
    <row r="43" spans="1:26" ht="13.5" hidden="1" customHeight="1" x14ac:dyDescent="0.3">
      <c r="A43" s="37"/>
      <c r="B43" s="37"/>
      <c r="C43" s="37"/>
      <c r="D43" s="37"/>
      <c r="E43" s="37"/>
      <c r="F43" s="37"/>
      <c r="G43" s="37"/>
      <c r="H43" s="37"/>
      <c r="I43" s="37"/>
      <c r="J43" s="37"/>
      <c r="K43" s="42"/>
      <c r="L43" s="42"/>
      <c r="M43" s="42"/>
      <c r="N43" s="42"/>
      <c r="O43" s="42"/>
      <c r="P43" s="42"/>
      <c r="Q43" s="42"/>
      <c r="R43" s="42"/>
      <c r="S43" s="42"/>
      <c r="T43" s="42"/>
      <c r="U43" s="42"/>
      <c r="V43" s="42"/>
      <c r="W43" s="42"/>
      <c r="X43" s="42"/>
      <c r="Y43" s="42"/>
      <c r="Z43" s="42"/>
    </row>
    <row r="44" spans="1:26" ht="13.5" hidden="1" customHeight="1" x14ac:dyDescent="0.3">
      <c r="A44" s="37"/>
      <c r="B44" s="37"/>
      <c r="C44" s="37"/>
      <c r="D44" s="37"/>
      <c r="E44" s="37"/>
      <c r="F44" s="37"/>
      <c r="G44" s="37"/>
      <c r="H44" s="37"/>
      <c r="I44" s="37"/>
      <c r="J44" s="37"/>
      <c r="K44" s="42"/>
      <c r="L44" s="42"/>
      <c r="M44" s="42"/>
      <c r="N44" s="42"/>
      <c r="O44" s="42"/>
      <c r="P44" s="42"/>
      <c r="Q44" s="42"/>
      <c r="R44" s="42"/>
      <c r="S44" s="42"/>
      <c r="T44" s="42"/>
      <c r="U44" s="42"/>
      <c r="V44" s="42"/>
      <c r="W44" s="42"/>
      <c r="X44" s="42"/>
      <c r="Y44" s="42"/>
      <c r="Z44" s="42"/>
    </row>
    <row r="45" spans="1:26" ht="13.5" hidden="1" customHeight="1" x14ac:dyDescent="0.3">
      <c r="A45" s="37"/>
      <c r="B45" s="37"/>
      <c r="C45" s="37"/>
      <c r="D45" s="37"/>
      <c r="E45" s="37"/>
      <c r="F45" s="37"/>
      <c r="G45" s="37"/>
      <c r="H45" s="37"/>
      <c r="I45" s="37"/>
      <c r="J45" s="37"/>
      <c r="K45" s="42"/>
      <c r="L45" s="42"/>
      <c r="M45" s="42"/>
      <c r="N45" s="42"/>
      <c r="O45" s="42"/>
      <c r="P45" s="42"/>
      <c r="Q45" s="42"/>
      <c r="R45" s="42"/>
      <c r="S45" s="42"/>
      <c r="T45" s="42"/>
      <c r="U45" s="42"/>
      <c r="V45" s="42"/>
      <c r="W45" s="42"/>
      <c r="X45" s="42"/>
      <c r="Y45" s="42"/>
      <c r="Z45" s="42"/>
    </row>
    <row r="46" spans="1:26" ht="13.5" hidden="1" customHeight="1" x14ac:dyDescent="0.3">
      <c r="A46" s="42"/>
      <c r="B46" s="42"/>
      <c r="C46" s="42"/>
      <c r="D46" s="42"/>
      <c r="E46" s="42"/>
      <c r="F46" s="42"/>
      <c r="G46" s="42"/>
      <c r="H46" s="42"/>
      <c r="I46" s="42"/>
      <c r="J46" s="386"/>
      <c r="K46" s="42"/>
      <c r="L46" s="42"/>
      <c r="M46" s="42"/>
      <c r="N46" s="42"/>
      <c r="O46" s="42"/>
      <c r="P46" s="42"/>
      <c r="Q46" s="42"/>
      <c r="R46" s="42"/>
      <c r="S46" s="42"/>
      <c r="T46" s="42"/>
      <c r="U46" s="42"/>
      <c r="V46" s="42"/>
      <c r="W46" s="42"/>
      <c r="X46" s="42"/>
      <c r="Y46" s="42"/>
      <c r="Z46" s="42"/>
    </row>
    <row r="47" spans="1:26" ht="13.5" hidden="1" customHeight="1" x14ac:dyDescent="0.3">
      <c r="A47" s="42"/>
      <c r="B47" s="42"/>
      <c r="C47" s="42"/>
      <c r="D47" s="42"/>
      <c r="E47" s="42"/>
      <c r="F47" s="42"/>
      <c r="G47" s="42"/>
      <c r="H47" s="42"/>
      <c r="I47" s="42"/>
      <c r="J47" s="386"/>
      <c r="K47" s="42"/>
      <c r="L47" s="42"/>
      <c r="M47" s="42"/>
      <c r="N47" s="42"/>
      <c r="O47" s="42"/>
      <c r="P47" s="42"/>
      <c r="Q47" s="42"/>
      <c r="R47" s="42"/>
      <c r="S47" s="42"/>
      <c r="T47" s="42"/>
      <c r="U47" s="42"/>
      <c r="V47" s="42"/>
      <c r="W47" s="42"/>
      <c r="X47" s="42"/>
      <c r="Y47" s="42"/>
      <c r="Z47" s="42"/>
    </row>
    <row r="48" spans="1:26" ht="13.5" hidden="1" customHeight="1" x14ac:dyDescent="0.3">
      <c r="A48" s="42"/>
      <c r="B48" s="42"/>
      <c r="C48" s="42"/>
      <c r="D48" s="42"/>
      <c r="E48" s="42"/>
      <c r="F48" s="42"/>
      <c r="G48" s="42"/>
      <c r="H48" s="42"/>
      <c r="I48" s="42"/>
      <c r="J48" s="386"/>
      <c r="K48" s="42"/>
      <c r="L48" s="42"/>
      <c r="M48" s="42"/>
      <c r="N48" s="42"/>
      <c r="O48" s="42"/>
      <c r="P48" s="42"/>
      <c r="Q48" s="42"/>
      <c r="R48" s="42"/>
      <c r="S48" s="42"/>
      <c r="T48" s="42"/>
      <c r="U48" s="42"/>
      <c r="V48" s="42"/>
      <c r="W48" s="42"/>
      <c r="X48" s="42"/>
      <c r="Y48" s="42"/>
      <c r="Z48" s="42"/>
    </row>
    <row r="49" spans="1:26" ht="13.5" hidden="1" customHeight="1" x14ac:dyDescent="0.3">
      <c r="A49" s="42"/>
      <c r="B49" s="42"/>
      <c r="C49" s="42"/>
      <c r="D49" s="42"/>
      <c r="E49" s="42"/>
      <c r="F49" s="42"/>
      <c r="G49" s="42"/>
      <c r="H49" s="42"/>
      <c r="I49" s="42"/>
      <c r="J49" s="386"/>
      <c r="K49" s="42"/>
      <c r="L49" s="42"/>
      <c r="M49" s="42"/>
      <c r="N49" s="42"/>
      <c r="O49" s="42"/>
      <c r="P49" s="42"/>
      <c r="Q49" s="42"/>
      <c r="R49" s="42"/>
      <c r="S49" s="42"/>
      <c r="T49" s="42"/>
      <c r="U49" s="42"/>
      <c r="V49" s="42"/>
      <c r="W49" s="42"/>
      <c r="X49" s="42"/>
      <c r="Y49" s="42"/>
      <c r="Z49" s="42"/>
    </row>
    <row r="50" spans="1:26" ht="13.5" hidden="1" customHeight="1" x14ac:dyDescent="0.3">
      <c r="A50" s="42"/>
      <c r="B50" s="42"/>
      <c r="C50" s="42"/>
      <c r="D50" s="42"/>
      <c r="E50" s="42"/>
      <c r="F50" s="42"/>
      <c r="G50" s="42"/>
      <c r="H50" s="42"/>
      <c r="I50" s="42"/>
      <c r="J50" s="386"/>
      <c r="K50" s="42"/>
      <c r="L50" s="42"/>
      <c r="M50" s="42"/>
      <c r="N50" s="42"/>
      <c r="O50" s="42"/>
      <c r="P50" s="42"/>
      <c r="Q50" s="42"/>
      <c r="R50" s="42"/>
      <c r="S50" s="42"/>
      <c r="T50" s="42"/>
      <c r="U50" s="42"/>
      <c r="V50" s="42"/>
      <c r="W50" s="42"/>
      <c r="X50" s="42"/>
      <c r="Y50" s="42"/>
      <c r="Z50" s="42"/>
    </row>
    <row r="51" spans="1:26" ht="13.5" hidden="1" customHeight="1" x14ac:dyDescent="0.3">
      <c r="A51" s="42"/>
      <c r="B51" s="42"/>
      <c r="C51" s="42"/>
      <c r="D51" s="42"/>
      <c r="E51" s="42"/>
      <c r="F51" s="42"/>
      <c r="G51" s="42"/>
      <c r="H51" s="42"/>
      <c r="I51" s="42"/>
      <c r="J51" s="386"/>
      <c r="K51" s="42"/>
      <c r="L51" s="42"/>
      <c r="M51" s="42"/>
      <c r="N51" s="42"/>
      <c r="O51" s="42"/>
      <c r="P51" s="42"/>
      <c r="Q51" s="42"/>
      <c r="R51" s="42"/>
      <c r="S51" s="42"/>
      <c r="T51" s="42"/>
      <c r="U51" s="42"/>
      <c r="V51" s="42"/>
      <c r="W51" s="42"/>
      <c r="X51" s="42"/>
      <c r="Y51" s="42"/>
      <c r="Z51" s="42"/>
    </row>
    <row r="52" spans="1:26" ht="13.5" hidden="1" customHeight="1" x14ac:dyDescent="0.3">
      <c r="A52" s="42"/>
      <c r="B52" s="42"/>
      <c r="C52" s="42"/>
      <c r="D52" s="42"/>
      <c r="E52" s="42"/>
      <c r="F52" s="42"/>
      <c r="G52" s="42"/>
      <c r="H52" s="42"/>
      <c r="I52" s="42"/>
      <c r="J52" s="386"/>
      <c r="K52" s="42"/>
      <c r="L52" s="42"/>
      <c r="M52" s="42"/>
      <c r="N52" s="42"/>
      <c r="O52" s="42"/>
      <c r="P52" s="42"/>
      <c r="Q52" s="42"/>
      <c r="R52" s="42"/>
      <c r="S52" s="42"/>
      <c r="T52" s="42"/>
      <c r="U52" s="42"/>
      <c r="V52" s="42"/>
      <c r="W52" s="42"/>
      <c r="X52" s="42"/>
      <c r="Y52" s="42"/>
      <c r="Z52" s="42"/>
    </row>
    <row r="53" spans="1:26" ht="13.5" hidden="1" customHeight="1" x14ac:dyDescent="0.3">
      <c r="A53" s="42"/>
      <c r="B53" s="42"/>
      <c r="C53" s="42"/>
      <c r="D53" s="42"/>
      <c r="E53" s="42"/>
      <c r="F53" s="42"/>
      <c r="G53" s="42"/>
      <c r="H53" s="42"/>
      <c r="I53" s="42"/>
      <c r="J53" s="386"/>
      <c r="K53" s="42"/>
      <c r="L53" s="42"/>
      <c r="M53" s="42"/>
      <c r="N53" s="42"/>
      <c r="O53" s="42"/>
      <c r="P53" s="42"/>
      <c r="Q53" s="42"/>
      <c r="R53" s="42"/>
      <c r="S53" s="42"/>
      <c r="T53" s="42"/>
      <c r="U53" s="42"/>
      <c r="V53" s="42"/>
      <c r="W53" s="42"/>
      <c r="X53" s="42"/>
      <c r="Y53" s="42"/>
      <c r="Z53" s="42"/>
    </row>
    <row r="54" spans="1:26" ht="13.5" hidden="1" customHeight="1" x14ac:dyDescent="0.3">
      <c r="A54" s="42"/>
      <c r="B54" s="42"/>
      <c r="C54" s="42"/>
      <c r="D54" s="42"/>
      <c r="E54" s="42"/>
      <c r="F54" s="42"/>
      <c r="G54" s="42"/>
      <c r="H54" s="42"/>
      <c r="I54" s="42"/>
      <c r="J54" s="386"/>
      <c r="K54" s="42"/>
      <c r="L54" s="42"/>
      <c r="M54" s="42"/>
      <c r="N54" s="42"/>
      <c r="O54" s="42"/>
      <c r="P54" s="42"/>
      <c r="Q54" s="42"/>
      <c r="R54" s="42"/>
      <c r="S54" s="42"/>
      <c r="T54" s="42"/>
      <c r="U54" s="42"/>
      <c r="V54" s="42"/>
      <c r="W54" s="42"/>
      <c r="X54" s="42"/>
      <c r="Y54" s="42"/>
      <c r="Z54" s="42"/>
    </row>
    <row r="55" spans="1:26" ht="13.5" hidden="1" customHeight="1" x14ac:dyDescent="0.3">
      <c r="A55" s="42"/>
      <c r="B55" s="42"/>
      <c r="C55" s="42"/>
      <c r="D55" s="42"/>
      <c r="E55" s="42"/>
      <c r="F55" s="42"/>
      <c r="G55" s="42"/>
      <c r="H55" s="42"/>
      <c r="I55" s="42"/>
      <c r="J55" s="386"/>
      <c r="K55" s="42"/>
      <c r="L55" s="42"/>
      <c r="M55" s="42"/>
      <c r="N55" s="42"/>
      <c r="O55" s="42"/>
      <c r="P55" s="42"/>
      <c r="Q55" s="42"/>
      <c r="R55" s="42"/>
      <c r="S55" s="42"/>
      <c r="T55" s="42"/>
      <c r="U55" s="42"/>
      <c r="V55" s="42"/>
      <c r="W55" s="42"/>
      <c r="X55" s="42"/>
      <c r="Y55" s="42"/>
      <c r="Z55" s="42"/>
    </row>
    <row r="56" spans="1:26" ht="13.5" hidden="1" customHeight="1" x14ac:dyDescent="0.3">
      <c r="A56" s="42"/>
      <c r="B56" s="42"/>
      <c r="C56" s="42"/>
      <c r="D56" s="42"/>
      <c r="E56" s="42"/>
      <c r="F56" s="42"/>
      <c r="G56" s="42"/>
      <c r="H56" s="42"/>
      <c r="I56" s="42"/>
      <c r="J56" s="386"/>
      <c r="K56" s="42"/>
      <c r="L56" s="42"/>
      <c r="M56" s="42"/>
      <c r="N56" s="42"/>
      <c r="O56" s="42"/>
      <c r="P56" s="42"/>
      <c r="Q56" s="42"/>
      <c r="R56" s="42"/>
      <c r="S56" s="42"/>
      <c r="T56" s="42"/>
      <c r="U56" s="42"/>
      <c r="V56" s="42"/>
      <c r="W56" s="42"/>
      <c r="X56" s="42"/>
      <c r="Y56" s="42"/>
      <c r="Z56" s="42"/>
    </row>
    <row r="57" spans="1:26" ht="13.5" hidden="1" customHeight="1" x14ac:dyDescent="0.3">
      <c r="A57" s="42"/>
      <c r="B57" s="42"/>
      <c r="C57" s="42"/>
      <c r="D57" s="42"/>
      <c r="E57" s="42"/>
      <c r="F57" s="42"/>
      <c r="G57" s="42"/>
      <c r="H57" s="42"/>
      <c r="I57" s="42"/>
      <c r="J57" s="386"/>
      <c r="K57" s="42"/>
      <c r="L57" s="42"/>
      <c r="M57" s="42"/>
      <c r="N57" s="42"/>
      <c r="O57" s="42"/>
      <c r="P57" s="42"/>
      <c r="Q57" s="42"/>
      <c r="R57" s="42"/>
      <c r="S57" s="42"/>
      <c r="T57" s="42"/>
      <c r="U57" s="42"/>
      <c r="V57" s="42"/>
      <c r="W57" s="42"/>
      <c r="X57" s="42"/>
      <c r="Y57" s="42"/>
      <c r="Z57" s="42"/>
    </row>
    <row r="58" spans="1:26" ht="13.5" hidden="1" customHeight="1" x14ac:dyDescent="0.3">
      <c r="A58" s="42"/>
      <c r="B58" s="42"/>
      <c r="C58" s="42"/>
      <c r="D58" s="42"/>
      <c r="E58" s="42"/>
      <c r="F58" s="42"/>
      <c r="G58" s="42"/>
      <c r="H58" s="42"/>
      <c r="I58" s="42"/>
      <c r="J58" s="386"/>
      <c r="K58" s="42"/>
      <c r="L58" s="42"/>
      <c r="M58" s="42"/>
      <c r="N58" s="42"/>
      <c r="O58" s="42"/>
      <c r="P58" s="42"/>
      <c r="Q58" s="42"/>
      <c r="R58" s="42"/>
      <c r="S58" s="42"/>
      <c r="T58" s="42"/>
      <c r="U58" s="42"/>
      <c r="V58" s="42"/>
      <c r="W58" s="42"/>
      <c r="X58" s="42"/>
      <c r="Y58" s="42"/>
      <c r="Z58" s="42"/>
    </row>
    <row r="59" spans="1:26" ht="13.5" hidden="1" customHeight="1" x14ac:dyDescent="0.3">
      <c r="A59" s="42"/>
      <c r="B59" s="42"/>
      <c r="C59" s="42"/>
      <c r="D59" s="42"/>
      <c r="E59" s="42"/>
      <c r="F59" s="42"/>
      <c r="G59" s="42"/>
      <c r="H59" s="42"/>
      <c r="I59" s="42"/>
      <c r="J59" s="386"/>
      <c r="K59" s="42"/>
      <c r="L59" s="42"/>
      <c r="M59" s="42"/>
      <c r="N59" s="42"/>
      <c r="O59" s="42"/>
      <c r="P59" s="42"/>
      <c r="Q59" s="42"/>
      <c r="R59" s="42"/>
      <c r="S59" s="42"/>
      <c r="T59" s="42"/>
      <c r="U59" s="42"/>
      <c r="V59" s="42"/>
      <c r="W59" s="42"/>
      <c r="X59" s="42"/>
      <c r="Y59" s="42"/>
      <c r="Z59" s="42"/>
    </row>
    <row r="60" spans="1:26" ht="13.5" hidden="1" customHeight="1" x14ac:dyDescent="0.3">
      <c r="A60" s="42"/>
      <c r="B60" s="42"/>
      <c r="C60" s="42"/>
      <c r="D60" s="42"/>
      <c r="E60" s="42"/>
      <c r="F60" s="42"/>
      <c r="G60" s="42"/>
      <c r="H60" s="42"/>
      <c r="I60" s="42"/>
      <c r="J60" s="386"/>
      <c r="K60" s="42"/>
      <c r="L60" s="42"/>
      <c r="M60" s="42"/>
      <c r="N60" s="42"/>
      <c r="O60" s="42"/>
      <c r="P60" s="42"/>
      <c r="Q60" s="42"/>
      <c r="R60" s="42"/>
      <c r="S60" s="42"/>
      <c r="T60" s="42"/>
      <c r="U60" s="42"/>
      <c r="V60" s="42"/>
      <c r="W60" s="42"/>
      <c r="X60" s="42"/>
      <c r="Y60" s="42"/>
      <c r="Z60" s="42"/>
    </row>
    <row r="61" spans="1:26" ht="13.5" hidden="1" customHeight="1" x14ac:dyDescent="0.3">
      <c r="A61" s="42"/>
      <c r="B61" s="42"/>
      <c r="C61" s="42"/>
      <c r="D61" s="42"/>
      <c r="E61" s="42"/>
      <c r="F61" s="42"/>
      <c r="G61" s="42"/>
      <c r="H61" s="42"/>
      <c r="I61" s="42"/>
      <c r="J61" s="386"/>
      <c r="K61" s="42"/>
      <c r="L61" s="42"/>
      <c r="M61" s="42"/>
      <c r="N61" s="42"/>
      <c r="O61" s="42"/>
      <c r="P61" s="42"/>
      <c r="Q61" s="42"/>
      <c r="R61" s="42"/>
      <c r="S61" s="42"/>
      <c r="T61" s="42"/>
      <c r="U61" s="42"/>
      <c r="V61" s="42"/>
      <c r="W61" s="42"/>
      <c r="X61" s="42"/>
      <c r="Y61" s="42"/>
      <c r="Z61" s="42"/>
    </row>
    <row r="62" spans="1:26" ht="13.5" hidden="1" customHeight="1" x14ac:dyDescent="0.3">
      <c r="A62" s="42"/>
      <c r="B62" s="42"/>
      <c r="C62" s="42"/>
      <c r="D62" s="42"/>
      <c r="E62" s="42"/>
      <c r="F62" s="42"/>
      <c r="G62" s="42"/>
      <c r="H62" s="42"/>
      <c r="I62" s="42"/>
      <c r="J62" s="386"/>
      <c r="K62" s="42"/>
      <c r="L62" s="42"/>
      <c r="M62" s="42"/>
      <c r="N62" s="42"/>
      <c r="O62" s="42"/>
      <c r="P62" s="42"/>
      <c r="Q62" s="42"/>
      <c r="R62" s="42"/>
      <c r="S62" s="42"/>
      <c r="T62" s="42"/>
      <c r="U62" s="42"/>
      <c r="V62" s="42"/>
      <c r="W62" s="42"/>
      <c r="X62" s="42"/>
      <c r="Y62" s="42"/>
      <c r="Z62" s="42"/>
    </row>
    <row r="63" spans="1:26" ht="13.5" hidden="1" customHeight="1" x14ac:dyDescent="0.3">
      <c r="A63" s="42"/>
      <c r="B63" s="42"/>
      <c r="C63" s="42"/>
      <c r="D63" s="42"/>
      <c r="E63" s="42"/>
      <c r="F63" s="42"/>
      <c r="G63" s="42"/>
      <c r="H63" s="42"/>
      <c r="I63" s="42"/>
      <c r="J63" s="386"/>
      <c r="K63" s="42"/>
      <c r="L63" s="42"/>
      <c r="M63" s="42"/>
      <c r="N63" s="42"/>
      <c r="O63" s="42"/>
      <c r="P63" s="42"/>
      <c r="Q63" s="42"/>
      <c r="R63" s="42"/>
      <c r="S63" s="42"/>
      <c r="T63" s="42"/>
      <c r="U63" s="42"/>
      <c r="V63" s="42"/>
      <c r="W63" s="42"/>
      <c r="X63" s="42"/>
      <c r="Y63" s="42"/>
      <c r="Z63" s="42"/>
    </row>
    <row r="64" spans="1:26" ht="13.5" hidden="1" customHeight="1" x14ac:dyDescent="0.3">
      <c r="A64" s="42"/>
      <c r="B64" s="42"/>
      <c r="C64" s="42"/>
      <c r="D64" s="42"/>
      <c r="E64" s="42"/>
      <c r="F64" s="42"/>
      <c r="G64" s="42"/>
      <c r="H64" s="42"/>
      <c r="I64" s="42"/>
      <c r="J64" s="386"/>
      <c r="K64" s="42"/>
      <c r="L64" s="42"/>
      <c r="M64" s="42"/>
      <c r="N64" s="42"/>
      <c r="O64" s="42"/>
      <c r="P64" s="42"/>
      <c r="Q64" s="42"/>
      <c r="R64" s="42"/>
      <c r="S64" s="42"/>
      <c r="T64" s="42"/>
      <c r="U64" s="42"/>
      <c r="V64" s="42"/>
      <c r="W64" s="42"/>
      <c r="X64" s="42"/>
      <c r="Y64" s="42"/>
      <c r="Z64" s="42"/>
    </row>
    <row r="65" spans="1:26" ht="13.5" hidden="1" customHeight="1" x14ac:dyDescent="0.3">
      <c r="A65" s="42"/>
      <c r="B65" s="42"/>
      <c r="C65" s="42"/>
      <c r="D65" s="42"/>
      <c r="E65" s="42"/>
      <c r="F65" s="42"/>
      <c r="G65" s="42"/>
      <c r="H65" s="42"/>
      <c r="I65" s="42"/>
      <c r="J65" s="386"/>
      <c r="K65" s="42"/>
      <c r="L65" s="42"/>
      <c r="M65" s="42"/>
      <c r="N65" s="42"/>
      <c r="O65" s="42"/>
      <c r="P65" s="42"/>
      <c r="Q65" s="42"/>
      <c r="R65" s="42"/>
      <c r="S65" s="42"/>
      <c r="T65" s="42"/>
      <c r="U65" s="42"/>
      <c r="V65" s="42"/>
      <c r="W65" s="42"/>
      <c r="X65" s="42"/>
      <c r="Y65" s="42"/>
      <c r="Z65" s="42"/>
    </row>
    <row r="66" spans="1:26" ht="13.5" hidden="1" customHeight="1" x14ac:dyDescent="0.3">
      <c r="A66" s="42"/>
      <c r="B66" s="42"/>
      <c r="C66" s="42"/>
      <c r="D66" s="42"/>
      <c r="E66" s="42"/>
      <c r="F66" s="42"/>
      <c r="G66" s="42"/>
      <c r="H66" s="42"/>
      <c r="I66" s="42"/>
      <c r="J66" s="386"/>
      <c r="K66" s="42"/>
      <c r="L66" s="42"/>
      <c r="M66" s="42"/>
      <c r="N66" s="42"/>
      <c r="O66" s="42"/>
      <c r="P66" s="42"/>
      <c r="Q66" s="42"/>
      <c r="R66" s="42"/>
      <c r="S66" s="42"/>
      <c r="T66" s="42"/>
      <c r="U66" s="42"/>
      <c r="V66" s="42"/>
      <c r="W66" s="42"/>
      <c r="X66" s="42"/>
      <c r="Y66" s="42"/>
      <c r="Z66" s="42"/>
    </row>
    <row r="67" spans="1:26" ht="13.5" hidden="1" customHeight="1" x14ac:dyDescent="0.3">
      <c r="A67" s="42"/>
      <c r="B67" s="42"/>
      <c r="C67" s="42"/>
      <c r="D67" s="42"/>
      <c r="E67" s="42"/>
      <c r="F67" s="42"/>
      <c r="G67" s="42"/>
      <c r="H67" s="42"/>
      <c r="I67" s="42"/>
      <c r="J67" s="386"/>
      <c r="K67" s="42"/>
      <c r="L67" s="42"/>
      <c r="M67" s="42"/>
      <c r="N67" s="42"/>
      <c r="O67" s="42"/>
      <c r="P67" s="42"/>
      <c r="Q67" s="42"/>
      <c r="R67" s="42"/>
      <c r="S67" s="42"/>
      <c r="T67" s="42"/>
      <c r="U67" s="42"/>
      <c r="V67" s="42"/>
      <c r="W67" s="42"/>
      <c r="X67" s="42"/>
      <c r="Y67" s="42"/>
      <c r="Z67" s="42"/>
    </row>
    <row r="68" spans="1:26" ht="13.5" hidden="1" customHeight="1" x14ac:dyDescent="0.3">
      <c r="A68" s="42"/>
      <c r="B68" s="42"/>
      <c r="C68" s="42"/>
      <c r="D68" s="42"/>
      <c r="E68" s="42"/>
      <c r="F68" s="42"/>
      <c r="G68" s="42"/>
      <c r="H68" s="42"/>
      <c r="I68" s="42"/>
      <c r="J68" s="386"/>
      <c r="K68" s="42"/>
      <c r="L68" s="42"/>
      <c r="M68" s="42"/>
      <c r="N68" s="42"/>
      <c r="O68" s="42"/>
      <c r="P68" s="42"/>
      <c r="Q68" s="42"/>
      <c r="R68" s="42"/>
      <c r="S68" s="42"/>
      <c r="T68" s="42"/>
      <c r="U68" s="42"/>
      <c r="V68" s="42"/>
      <c r="W68" s="42"/>
      <c r="X68" s="42"/>
      <c r="Y68" s="42"/>
      <c r="Z68" s="42"/>
    </row>
    <row r="69" spans="1:26" ht="13.5" hidden="1" customHeight="1" x14ac:dyDescent="0.3">
      <c r="A69" s="42"/>
      <c r="B69" s="42"/>
      <c r="C69" s="42"/>
      <c r="D69" s="42"/>
      <c r="E69" s="42"/>
      <c r="F69" s="42"/>
      <c r="G69" s="42"/>
      <c r="H69" s="42"/>
      <c r="I69" s="42"/>
      <c r="J69" s="386"/>
      <c r="K69" s="42"/>
      <c r="L69" s="42"/>
      <c r="M69" s="42"/>
      <c r="N69" s="42"/>
      <c r="O69" s="42"/>
      <c r="P69" s="42"/>
      <c r="Q69" s="42"/>
      <c r="R69" s="42"/>
      <c r="S69" s="42"/>
      <c r="T69" s="42"/>
      <c r="U69" s="42"/>
      <c r="V69" s="42"/>
      <c r="W69" s="42"/>
      <c r="X69" s="42"/>
      <c r="Y69" s="42"/>
      <c r="Z69" s="42"/>
    </row>
    <row r="70" spans="1:26" ht="13.5" hidden="1" customHeight="1" x14ac:dyDescent="0.3">
      <c r="A70" s="42"/>
      <c r="B70" s="42"/>
      <c r="C70" s="42"/>
      <c r="D70" s="42"/>
      <c r="E70" s="42"/>
      <c r="F70" s="42"/>
      <c r="G70" s="42"/>
      <c r="H70" s="42"/>
      <c r="I70" s="42"/>
      <c r="J70" s="386"/>
      <c r="K70" s="42"/>
      <c r="L70" s="42"/>
      <c r="M70" s="42"/>
      <c r="N70" s="42"/>
      <c r="O70" s="42"/>
      <c r="P70" s="42"/>
      <c r="Q70" s="42"/>
      <c r="R70" s="42"/>
      <c r="S70" s="42"/>
      <c r="T70" s="42"/>
      <c r="U70" s="42"/>
      <c r="V70" s="42"/>
      <c r="W70" s="42"/>
      <c r="X70" s="42"/>
      <c r="Y70" s="42"/>
      <c r="Z70" s="42"/>
    </row>
    <row r="71" spans="1:26" ht="13.5" hidden="1" customHeight="1" x14ac:dyDescent="0.3">
      <c r="A71" s="42"/>
      <c r="B71" s="42"/>
      <c r="C71" s="42"/>
      <c r="D71" s="42"/>
      <c r="E71" s="42"/>
      <c r="F71" s="42"/>
      <c r="G71" s="42"/>
      <c r="H71" s="42"/>
      <c r="I71" s="42"/>
      <c r="J71" s="386"/>
      <c r="K71" s="42"/>
      <c r="L71" s="42"/>
      <c r="M71" s="42"/>
      <c r="N71" s="42"/>
      <c r="O71" s="42"/>
      <c r="P71" s="42"/>
      <c r="Q71" s="42"/>
      <c r="R71" s="42"/>
      <c r="S71" s="42"/>
      <c r="T71" s="42"/>
      <c r="U71" s="42"/>
      <c r="V71" s="42"/>
      <c r="W71" s="42"/>
      <c r="X71" s="42"/>
      <c r="Y71" s="42"/>
      <c r="Z71" s="42"/>
    </row>
    <row r="72" spans="1:26" ht="13.5" hidden="1" customHeight="1" x14ac:dyDescent="0.3">
      <c r="A72" s="42"/>
      <c r="B72" s="42"/>
      <c r="C72" s="42"/>
      <c r="D72" s="42"/>
      <c r="E72" s="42"/>
      <c r="F72" s="42"/>
      <c r="G72" s="42"/>
      <c r="H72" s="42"/>
      <c r="I72" s="42"/>
      <c r="J72" s="386"/>
      <c r="K72" s="42"/>
      <c r="L72" s="42"/>
      <c r="M72" s="42"/>
      <c r="N72" s="42"/>
      <c r="O72" s="42"/>
      <c r="P72" s="42"/>
      <c r="Q72" s="42"/>
      <c r="R72" s="42"/>
      <c r="S72" s="42"/>
      <c r="T72" s="42"/>
      <c r="U72" s="42"/>
      <c r="V72" s="42"/>
      <c r="W72" s="42"/>
      <c r="X72" s="42"/>
      <c r="Y72" s="42"/>
      <c r="Z72" s="42"/>
    </row>
    <row r="73" spans="1:26" ht="13.5" hidden="1" customHeight="1" x14ac:dyDescent="0.3">
      <c r="A73" s="42"/>
      <c r="B73" s="42"/>
      <c r="C73" s="42"/>
      <c r="D73" s="42"/>
      <c r="E73" s="42"/>
      <c r="F73" s="42"/>
      <c r="G73" s="42"/>
      <c r="H73" s="42"/>
      <c r="I73" s="42"/>
      <c r="J73" s="386"/>
      <c r="K73" s="42"/>
      <c r="L73" s="42"/>
      <c r="M73" s="42"/>
      <c r="N73" s="42"/>
      <c r="O73" s="42"/>
      <c r="P73" s="42"/>
      <c r="Q73" s="42"/>
      <c r="R73" s="42"/>
      <c r="S73" s="42"/>
      <c r="T73" s="42"/>
      <c r="U73" s="42"/>
      <c r="V73" s="42"/>
      <c r="W73" s="42"/>
      <c r="X73" s="42"/>
      <c r="Y73" s="42"/>
      <c r="Z73" s="42"/>
    </row>
    <row r="74" spans="1:26" ht="13.5" hidden="1" customHeight="1" x14ac:dyDescent="0.3">
      <c r="A74" s="42"/>
      <c r="B74" s="42"/>
      <c r="C74" s="42"/>
      <c r="D74" s="42"/>
      <c r="E74" s="42"/>
      <c r="F74" s="42"/>
      <c r="G74" s="42"/>
      <c r="H74" s="42"/>
      <c r="I74" s="42"/>
      <c r="J74" s="386"/>
      <c r="K74" s="42"/>
      <c r="L74" s="42"/>
      <c r="M74" s="42"/>
      <c r="N74" s="42"/>
      <c r="O74" s="42"/>
      <c r="P74" s="42"/>
      <c r="Q74" s="42"/>
      <c r="R74" s="42"/>
      <c r="S74" s="42"/>
      <c r="T74" s="42"/>
      <c r="U74" s="42"/>
      <c r="V74" s="42"/>
      <c r="W74" s="42"/>
      <c r="X74" s="42"/>
      <c r="Y74" s="42"/>
      <c r="Z74" s="42"/>
    </row>
    <row r="75" spans="1:26" ht="13.5" hidden="1" customHeight="1" x14ac:dyDescent="0.3">
      <c r="A75" s="42"/>
      <c r="B75" s="42"/>
      <c r="C75" s="42"/>
      <c r="D75" s="42"/>
      <c r="E75" s="42"/>
      <c r="F75" s="42"/>
      <c r="G75" s="42"/>
      <c r="H75" s="42"/>
      <c r="I75" s="42"/>
      <c r="J75" s="386"/>
      <c r="K75" s="42"/>
      <c r="L75" s="42"/>
      <c r="M75" s="42"/>
      <c r="N75" s="42"/>
      <c r="O75" s="42"/>
      <c r="P75" s="42"/>
      <c r="Q75" s="42"/>
      <c r="R75" s="42"/>
      <c r="S75" s="42"/>
      <c r="T75" s="42"/>
      <c r="U75" s="42"/>
      <c r="V75" s="42"/>
      <c r="W75" s="42"/>
      <c r="X75" s="42"/>
      <c r="Y75" s="42"/>
      <c r="Z75" s="42"/>
    </row>
    <row r="76" spans="1:26" ht="13.5" hidden="1" customHeight="1" x14ac:dyDescent="0.3">
      <c r="A76" s="42"/>
      <c r="B76" s="42"/>
      <c r="C76" s="42"/>
      <c r="D76" s="42"/>
      <c r="E76" s="42"/>
      <c r="F76" s="42"/>
      <c r="G76" s="42"/>
      <c r="H76" s="42"/>
      <c r="I76" s="42"/>
      <c r="J76" s="386"/>
      <c r="K76" s="42"/>
      <c r="L76" s="42"/>
      <c r="M76" s="42"/>
      <c r="N76" s="42"/>
      <c r="O76" s="42"/>
      <c r="P76" s="42"/>
      <c r="Q76" s="42"/>
      <c r="R76" s="42"/>
      <c r="S76" s="42"/>
      <c r="T76" s="42"/>
      <c r="U76" s="42"/>
      <c r="V76" s="42"/>
      <c r="W76" s="42"/>
      <c r="X76" s="42"/>
      <c r="Y76" s="42"/>
      <c r="Z76" s="42"/>
    </row>
    <row r="77" spans="1:26" ht="13.5" hidden="1" customHeight="1" x14ac:dyDescent="0.3">
      <c r="A77" s="42"/>
      <c r="B77" s="42"/>
      <c r="C77" s="42"/>
      <c r="D77" s="42"/>
      <c r="E77" s="42"/>
      <c r="F77" s="42"/>
      <c r="G77" s="42"/>
      <c r="H77" s="42"/>
      <c r="I77" s="42"/>
      <c r="J77" s="386"/>
      <c r="K77" s="42"/>
      <c r="L77" s="42"/>
      <c r="M77" s="42"/>
      <c r="N77" s="42"/>
      <c r="O77" s="42"/>
      <c r="P77" s="42"/>
      <c r="Q77" s="42"/>
      <c r="R77" s="42"/>
      <c r="S77" s="42"/>
      <c r="T77" s="42"/>
      <c r="U77" s="42"/>
      <c r="V77" s="42"/>
      <c r="W77" s="42"/>
      <c r="X77" s="42"/>
      <c r="Y77" s="42"/>
      <c r="Z77" s="42"/>
    </row>
    <row r="78" spans="1:26" ht="13.5" hidden="1" customHeight="1" x14ac:dyDescent="0.3">
      <c r="A78" s="42"/>
      <c r="B78" s="42"/>
      <c r="C78" s="42"/>
      <c r="D78" s="42"/>
      <c r="E78" s="42"/>
      <c r="F78" s="42"/>
      <c r="G78" s="42"/>
      <c r="H78" s="42"/>
      <c r="I78" s="42"/>
      <c r="J78" s="386"/>
      <c r="K78" s="42"/>
      <c r="L78" s="42"/>
      <c r="M78" s="42"/>
      <c r="N78" s="42"/>
      <c r="O78" s="42"/>
      <c r="P78" s="42"/>
      <c r="Q78" s="42"/>
      <c r="R78" s="42"/>
      <c r="S78" s="42"/>
      <c r="T78" s="42"/>
      <c r="U78" s="42"/>
      <c r="V78" s="42"/>
      <c r="W78" s="42"/>
      <c r="X78" s="42"/>
      <c r="Y78" s="42"/>
      <c r="Z78" s="42"/>
    </row>
    <row r="79" spans="1:26" ht="13.5" hidden="1" customHeight="1" x14ac:dyDescent="0.3">
      <c r="A79" s="42"/>
      <c r="B79" s="42"/>
      <c r="C79" s="42"/>
      <c r="D79" s="42"/>
      <c r="E79" s="42"/>
      <c r="F79" s="42"/>
      <c r="G79" s="42"/>
      <c r="H79" s="42"/>
      <c r="I79" s="42"/>
      <c r="J79" s="386"/>
      <c r="K79" s="42"/>
      <c r="L79" s="42"/>
      <c r="M79" s="42"/>
      <c r="N79" s="42"/>
      <c r="O79" s="42"/>
      <c r="P79" s="42"/>
      <c r="Q79" s="42"/>
      <c r="R79" s="42"/>
      <c r="S79" s="42"/>
      <c r="T79" s="42"/>
      <c r="U79" s="42"/>
      <c r="V79" s="42"/>
      <c r="W79" s="42"/>
      <c r="X79" s="42"/>
      <c r="Y79" s="42"/>
      <c r="Z79" s="42"/>
    </row>
    <row r="80" spans="1:26" ht="13.5" hidden="1" customHeight="1" x14ac:dyDescent="0.3">
      <c r="A80" s="42"/>
      <c r="B80" s="42"/>
      <c r="C80" s="42"/>
      <c r="D80" s="42"/>
      <c r="E80" s="42"/>
      <c r="F80" s="42"/>
      <c r="G80" s="42"/>
      <c r="H80" s="42"/>
      <c r="I80" s="42"/>
      <c r="J80" s="386"/>
      <c r="K80" s="42"/>
      <c r="L80" s="42"/>
      <c r="M80" s="42"/>
      <c r="N80" s="42"/>
      <c r="O80" s="42"/>
      <c r="P80" s="42"/>
      <c r="Q80" s="42"/>
      <c r="R80" s="42"/>
      <c r="S80" s="42"/>
      <c r="T80" s="42"/>
      <c r="U80" s="42"/>
      <c r="V80" s="42"/>
      <c r="W80" s="42"/>
      <c r="X80" s="42"/>
      <c r="Y80" s="42"/>
      <c r="Z80" s="42"/>
    </row>
    <row r="81" spans="1:26" ht="13.5" hidden="1" customHeight="1" x14ac:dyDescent="0.3">
      <c r="A81" s="42"/>
      <c r="B81" s="42"/>
      <c r="C81" s="42"/>
      <c r="D81" s="42"/>
      <c r="E81" s="42"/>
      <c r="F81" s="42"/>
      <c r="G81" s="42"/>
      <c r="H81" s="42"/>
      <c r="I81" s="42"/>
      <c r="J81" s="386"/>
      <c r="K81" s="42"/>
      <c r="L81" s="42"/>
      <c r="M81" s="42"/>
      <c r="N81" s="42"/>
      <c r="O81" s="42"/>
      <c r="P81" s="42"/>
      <c r="Q81" s="42"/>
      <c r="R81" s="42"/>
      <c r="S81" s="42"/>
      <c r="T81" s="42"/>
      <c r="U81" s="42"/>
      <c r="V81" s="42"/>
      <c r="W81" s="42"/>
      <c r="X81" s="42"/>
      <c r="Y81" s="42"/>
      <c r="Z81" s="42"/>
    </row>
    <row r="82" spans="1:26" ht="13.5" hidden="1" customHeight="1" x14ac:dyDescent="0.3">
      <c r="A82" s="42"/>
      <c r="B82" s="42"/>
      <c r="C82" s="42"/>
      <c r="D82" s="42"/>
      <c r="E82" s="42"/>
      <c r="F82" s="42"/>
      <c r="G82" s="42"/>
      <c r="H82" s="42"/>
      <c r="I82" s="42"/>
      <c r="J82" s="386"/>
      <c r="K82" s="42"/>
      <c r="L82" s="42"/>
      <c r="M82" s="42"/>
      <c r="N82" s="42"/>
      <c r="O82" s="42"/>
      <c r="P82" s="42"/>
      <c r="Q82" s="42"/>
      <c r="R82" s="42"/>
      <c r="S82" s="42"/>
      <c r="T82" s="42"/>
      <c r="U82" s="42"/>
      <c r="V82" s="42"/>
      <c r="W82" s="42"/>
      <c r="X82" s="42"/>
      <c r="Y82" s="42"/>
      <c r="Z82" s="42"/>
    </row>
    <row r="83" spans="1:26" ht="13.5" hidden="1" customHeight="1" x14ac:dyDescent="0.3">
      <c r="A83" s="42"/>
      <c r="B83" s="42"/>
      <c r="C83" s="42"/>
      <c r="D83" s="42"/>
      <c r="E83" s="42"/>
      <c r="F83" s="42"/>
      <c r="G83" s="42"/>
      <c r="H83" s="42"/>
      <c r="I83" s="42"/>
      <c r="J83" s="386"/>
      <c r="K83" s="42"/>
      <c r="L83" s="42"/>
      <c r="M83" s="42"/>
      <c r="N83" s="42"/>
      <c r="O83" s="42"/>
      <c r="P83" s="42"/>
      <c r="Q83" s="42"/>
      <c r="R83" s="42"/>
      <c r="S83" s="42"/>
      <c r="T83" s="42"/>
      <c r="U83" s="42"/>
      <c r="V83" s="42"/>
      <c r="W83" s="42"/>
      <c r="X83" s="42"/>
      <c r="Y83" s="42"/>
      <c r="Z83" s="42"/>
    </row>
    <row r="84" spans="1:26" ht="13.5" hidden="1" customHeight="1" x14ac:dyDescent="0.3">
      <c r="A84" s="42"/>
      <c r="B84" s="42"/>
      <c r="C84" s="42"/>
      <c r="D84" s="42"/>
      <c r="E84" s="42"/>
      <c r="F84" s="42"/>
      <c r="G84" s="42"/>
      <c r="H84" s="42"/>
      <c r="I84" s="42"/>
      <c r="J84" s="386"/>
      <c r="K84" s="42"/>
      <c r="L84" s="42"/>
      <c r="M84" s="42"/>
      <c r="N84" s="42"/>
      <c r="O84" s="42"/>
      <c r="P84" s="42"/>
      <c r="Q84" s="42"/>
      <c r="R84" s="42"/>
      <c r="S84" s="42"/>
      <c r="T84" s="42"/>
      <c r="U84" s="42"/>
      <c r="V84" s="42"/>
      <c r="W84" s="42"/>
      <c r="X84" s="42"/>
      <c r="Y84" s="42"/>
      <c r="Z84" s="42"/>
    </row>
    <row r="85" spans="1:26" ht="13.5" hidden="1" customHeight="1" x14ac:dyDescent="0.3">
      <c r="A85" s="42"/>
      <c r="B85" s="42"/>
      <c r="C85" s="42"/>
      <c r="D85" s="42"/>
      <c r="E85" s="42"/>
      <c r="F85" s="42"/>
      <c r="G85" s="42"/>
      <c r="H85" s="42"/>
      <c r="I85" s="42"/>
      <c r="J85" s="386"/>
      <c r="K85" s="42"/>
      <c r="L85" s="42"/>
      <c r="M85" s="42"/>
      <c r="N85" s="42"/>
      <c r="O85" s="42"/>
      <c r="P85" s="42"/>
      <c r="Q85" s="42"/>
      <c r="R85" s="42"/>
      <c r="S85" s="42"/>
      <c r="T85" s="42"/>
      <c r="U85" s="42"/>
      <c r="V85" s="42"/>
      <c r="W85" s="42"/>
      <c r="X85" s="42"/>
      <c r="Y85" s="42"/>
      <c r="Z85" s="42"/>
    </row>
    <row r="86" spans="1:26" ht="13.5" hidden="1" customHeight="1" x14ac:dyDescent="0.3">
      <c r="A86" s="42"/>
      <c r="B86" s="42"/>
      <c r="C86" s="42"/>
      <c r="D86" s="42"/>
      <c r="E86" s="42"/>
      <c r="F86" s="42"/>
      <c r="G86" s="42"/>
      <c r="H86" s="42"/>
      <c r="I86" s="42"/>
      <c r="J86" s="386"/>
      <c r="K86" s="42"/>
      <c r="L86" s="42"/>
      <c r="M86" s="42"/>
      <c r="N86" s="42"/>
      <c r="O86" s="42"/>
      <c r="P86" s="42"/>
      <c r="Q86" s="42"/>
      <c r="R86" s="42"/>
      <c r="S86" s="42"/>
      <c r="T86" s="42"/>
      <c r="U86" s="42"/>
      <c r="V86" s="42"/>
      <c r="W86" s="42"/>
      <c r="X86" s="42"/>
      <c r="Y86" s="42"/>
      <c r="Z86" s="42"/>
    </row>
    <row r="87" spans="1:26" ht="13.5" hidden="1" customHeight="1" x14ac:dyDescent="0.3">
      <c r="A87" s="42"/>
      <c r="B87" s="42"/>
      <c r="C87" s="42"/>
      <c r="D87" s="42"/>
      <c r="E87" s="42"/>
      <c r="F87" s="42"/>
      <c r="G87" s="42"/>
      <c r="H87" s="42"/>
      <c r="I87" s="42"/>
      <c r="J87" s="386"/>
      <c r="K87" s="42"/>
      <c r="L87" s="42"/>
      <c r="M87" s="42"/>
      <c r="N87" s="42"/>
      <c r="O87" s="42"/>
      <c r="P87" s="42"/>
      <c r="Q87" s="42"/>
      <c r="R87" s="42"/>
      <c r="S87" s="42"/>
      <c r="T87" s="42"/>
      <c r="U87" s="42"/>
      <c r="V87" s="42"/>
      <c r="W87" s="42"/>
      <c r="X87" s="42"/>
      <c r="Y87" s="42"/>
      <c r="Z87" s="42"/>
    </row>
    <row r="88" spans="1:26" ht="13.5" hidden="1" customHeight="1" x14ac:dyDescent="0.3">
      <c r="A88" s="42"/>
      <c r="B88" s="42"/>
      <c r="C88" s="42"/>
      <c r="D88" s="42"/>
      <c r="E88" s="42"/>
      <c r="F88" s="42"/>
      <c r="G88" s="42"/>
      <c r="H88" s="42"/>
      <c r="I88" s="42"/>
      <c r="J88" s="386"/>
      <c r="K88" s="42"/>
      <c r="L88" s="42"/>
      <c r="M88" s="42"/>
      <c r="N88" s="42"/>
      <c r="O88" s="42"/>
      <c r="P88" s="42"/>
      <c r="Q88" s="42"/>
      <c r="R88" s="42"/>
      <c r="S88" s="42"/>
      <c r="T88" s="42"/>
      <c r="U88" s="42"/>
      <c r="V88" s="42"/>
      <c r="W88" s="42"/>
      <c r="X88" s="42"/>
      <c r="Y88" s="42"/>
      <c r="Z88" s="42"/>
    </row>
    <row r="89" spans="1:26" ht="13.5" hidden="1" customHeight="1" x14ac:dyDescent="0.3">
      <c r="A89" s="42"/>
      <c r="B89" s="42"/>
      <c r="C89" s="42"/>
      <c r="D89" s="42"/>
      <c r="E89" s="42"/>
      <c r="F89" s="42"/>
      <c r="G89" s="42"/>
      <c r="H89" s="42"/>
      <c r="I89" s="42"/>
      <c r="J89" s="386"/>
      <c r="K89" s="42"/>
      <c r="L89" s="42"/>
      <c r="M89" s="42"/>
      <c r="N89" s="42"/>
      <c r="O89" s="42"/>
      <c r="P89" s="42"/>
      <c r="Q89" s="42"/>
      <c r="R89" s="42"/>
      <c r="S89" s="42"/>
      <c r="T89" s="42"/>
      <c r="U89" s="42"/>
      <c r="V89" s="42"/>
      <c r="W89" s="42"/>
      <c r="X89" s="42"/>
      <c r="Y89" s="42"/>
      <c r="Z89" s="42"/>
    </row>
    <row r="90" spans="1:26" ht="13.5" hidden="1" customHeight="1" x14ac:dyDescent="0.3">
      <c r="A90" s="42"/>
      <c r="B90" s="42"/>
      <c r="C90" s="42"/>
      <c r="D90" s="42"/>
      <c r="E90" s="42"/>
      <c r="F90" s="42"/>
      <c r="G90" s="42"/>
      <c r="H90" s="42"/>
      <c r="I90" s="42"/>
      <c r="J90" s="386"/>
      <c r="K90" s="42"/>
      <c r="L90" s="42"/>
      <c r="M90" s="42"/>
      <c r="N90" s="42"/>
      <c r="O90" s="42"/>
      <c r="P90" s="42"/>
      <c r="Q90" s="42"/>
      <c r="R90" s="42"/>
      <c r="S90" s="42"/>
      <c r="T90" s="42"/>
      <c r="U90" s="42"/>
      <c r="V90" s="42"/>
      <c r="W90" s="42"/>
      <c r="X90" s="42"/>
      <c r="Y90" s="42"/>
      <c r="Z90" s="42"/>
    </row>
    <row r="91" spans="1:26" ht="13.5" hidden="1" customHeight="1" x14ac:dyDescent="0.3">
      <c r="A91" s="42"/>
      <c r="B91" s="42"/>
      <c r="C91" s="42"/>
      <c r="D91" s="42"/>
      <c r="E91" s="42"/>
      <c r="F91" s="42"/>
      <c r="G91" s="42"/>
      <c r="H91" s="42"/>
      <c r="I91" s="42"/>
      <c r="J91" s="386"/>
      <c r="K91" s="42"/>
      <c r="L91" s="42"/>
      <c r="M91" s="42"/>
      <c r="N91" s="42"/>
      <c r="O91" s="42"/>
      <c r="P91" s="42"/>
      <c r="Q91" s="42"/>
      <c r="R91" s="42"/>
      <c r="S91" s="42"/>
      <c r="T91" s="42"/>
      <c r="U91" s="42"/>
      <c r="V91" s="42"/>
      <c r="W91" s="42"/>
      <c r="X91" s="42"/>
      <c r="Y91" s="42"/>
      <c r="Z91" s="42"/>
    </row>
    <row r="92" spans="1:26" ht="13.5" hidden="1" customHeight="1" x14ac:dyDescent="0.3">
      <c r="A92" s="42"/>
      <c r="B92" s="42"/>
      <c r="C92" s="42"/>
      <c r="D92" s="42"/>
      <c r="E92" s="42"/>
      <c r="F92" s="42"/>
      <c r="G92" s="42"/>
      <c r="H92" s="42"/>
      <c r="I92" s="42"/>
      <c r="J92" s="386"/>
      <c r="K92" s="42"/>
      <c r="L92" s="42"/>
      <c r="M92" s="42"/>
      <c r="N92" s="42"/>
      <c r="O92" s="42"/>
      <c r="P92" s="42"/>
      <c r="Q92" s="42"/>
      <c r="R92" s="42"/>
      <c r="S92" s="42"/>
      <c r="T92" s="42"/>
      <c r="U92" s="42"/>
      <c r="V92" s="42"/>
      <c r="W92" s="42"/>
      <c r="X92" s="42"/>
      <c r="Y92" s="42"/>
      <c r="Z92" s="42"/>
    </row>
    <row r="93" spans="1:26" ht="13.5" hidden="1" customHeight="1" x14ac:dyDescent="0.3">
      <c r="A93" s="42"/>
      <c r="B93" s="42"/>
      <c r="C93" s="42"/>
      <c r="D93" s="42"/>
      <c r="E93" s="42"/>
      <c r="F93" s="42"/>
      <c r="G93" s="42"/>
      <c r="H93" s="42"/>
      <c r="I93" s="42"/>
      <c r="J93" s="386"/>
      <c r="K93" s="42"/>
      <c r="L93" s="42"/>
      <c r="M93" s="42"/>
      <c r="N93" s="42"/>
      <c r="O93" s="42"/>
      <c r="P93" s="42"/>
      <c r="Q93" s="42"/>
      <c r="R93" s="42"/>
      <c r="S93" s="42"/>
      <c r="T93" s="42"/>
      <c r="U93" s="42"/>
      <c r="V93" s="42"/>
      <c r="W93" s="42"/>
      <c r="X93" s="42"/>
      <c r="Y93" s="42"/>
      <c r="Z93" s="42"/>
    </row>
    <row r="94" spans="1:26" ht="13.5" hidden="1" customHeight="1" x14ac:dyDescent="0.3">
      <c r="A94" s="42"/>
      <c r="B94" s="42"/>
      <c r="C94" s="42"/>
      <c r="D94" s="42"/>
      <c r="E94" s="42"/>
      <c r="F94" s="42"/>
      <c r="G94" s="42"/>
      <c r="H94" s="42"/>
      <c r="I94" s="42"/>
      <c r="J94" s="386"/>
      <c r="K94" s="42"/>
      <c r="L94" s="42"/>
      <c r="M94" s="42"/>
      <c r="N94" s="42"/>
      <c r="O94" s="42"/>
      <c r="P94" s="42"/>
      <c r="Q94" s="42"/>
      <c r="R94" s="42"/>
      <c r="S94" s="42"/>
      <c r="T94" s="42"/>
      <c r="U94" s="42"/>
      <c r="V94" s="42"/>
      <c r="W94" s="42"/>
      <c r="X94" s="42"/>
      <c r="Y94" s="42"/>
      <c r="Z94" s="42"/>
    </row>
    <row r="95" spans="1:26" ht="13.5" hidden="1" customHeight="1" x14ac:dyDescent="0.3">
      <c r="A95" s="42"/>
      <c r="B95" s="42"/>
      <c r="C95" s="42"/>
      <c r="D95" s="42"/>
      <c r="E95" s="42"/>
      <c r="F95" s="42"/>
      <c r="G95" s="42"/>
      <c r="H95" s="42"/>
      <c r="I95" s="42"/>
      <c r="J95" s="386"/>
      <c r="K95" s="42"/>
      <c r="L95" s="42"/>
      <c r="M95" s="42"/>
      <c r="N95" s="42"/>
      <c r="O95" s="42"/>
      <c r="P95" s="42"/>
      <c r="Q95" s="42"/>
      <c r="R95" s="42"/>
      <c r="S95" s="42"/>
      <c r="T95" s="42"/>
      <c r="U95" s="42"/>
      <c r="V95" s="42"/>
      <c r="W95" s="42"/>
      <c r="X95" s="42"/>
      <c r="Y95" s="42"/>
      <c r="Z95" s="42"/>
    </row>
    <row r="96" spans="1:26" ht="13.5" hidden="1" customHeight="1" x14ac:dyDescent="0.3">
      <c r="A96" s="42"/>
      <c r="B96" s="42"/>
      <c r="C96" s="42"/>
      <c r="D96" s="42"/>
      <c r="E96" s="42"/>
      <c r="F96" s="42"/>
      <c r="G96" s="42"/>
      <c r="H96" s="42"/>
      <c r="I96" s="42"/>
      <c r="J96" s="386"/>
      <c r="K96" s="42"/>
      <c r="L96" s="42"/>
      <c r="M96" s="42"/>
      <c r="N96" s="42"/>
      <c r="O96" s="42"/>
      <c r="P96" s="42"/>
      <c r="Q96" s="42"/>
      <c r="R96" s="42"/>
      <c r="S96" s="42"/>
      <c r="T96" s="42"/>
      <c r="U96" s="42"/>
      <c r="V96" s="42"/>
      <c r="W96" s="42"/>
      <c r="X96" s="42"/>
      <c r="Y96" s="42"/>
      <c r="Z96" s="42"/>
    </row>
    <row r="97" spans="1:26" ht="13.5" hidden="1" customHeight="1" x14ac:dyDescent="0.3">
      <c r="A97" s="42"/>
      <c r="B97" s="42"/>
      <c r="C97" s="42"/>
      <c r="D97" s="42"/>
      <c r="E97" s="42"/>
      <c r="F97" s="42"/>
      <c r="G97" s="42"/>
      <c r="H97" s="42"/>
      <c r="I97" s="42"/>
      <c r="J97" s="386"/>
      <c r="K97" s="42"/>
      <c r="L97" s="42"/>
      <c r="M97" s="42"/>
      <c r="N97" s="42"/>
      <c r="O97" s="42"/>
      <c r="P97" s="42"/>
      <c r="Q97" s="42"/>
      <c r="R97" s="42"/>
      <c r="S97" s="42"/>
      <c r="T97" s="42"/>
      <c r="U97" s="42"/>
      <c r="V97" s="42"/>
      <c r="W97" s="42"/>
      <c r="X97" s="42"/>
      <c r="Y97" s="42"/>
      <c r="Z97" s="42"/>
    </row>
    <row r="98" spans="1:26" ht="13.5" hidden="1" customHeight="1" x14ac:dyDescent="0.3">
      <c r="A98" s="42"/>
      <c r="B98" s="42"/>
      <c r="C98" s="42"/>
      <c r="D98" s="42"/>
      <c r="E98" s="42"/>
      <c r="F98" s="42"/>
      <c r="G98" s="42"/>
      <c r="H98" s="42"/>
      <c r="I98" s="42"/>
      <c r="J98" s="386"/>
      <c r="K98" s="42"/>
      <c r="L98" s="42"/>
      <c r="M98" s="42"/>
      <c r="N98" s="42"/>
      <c r="O98" s="42"/>
      <c r="P98" s="42"/>
      <c r="Q98" s="42"/>
      <c r="R98" s="42"/>
      <c r="S98" s="42"/>
      <c r="T98" s="42"/>
      <c r="U98" s="42"/>
      <c r="V98" s="42"/>
      <c r="W98" s="42"/>
      <c r="X98" s="42"/>
      <c r="Y98" s="42"/>
      <c r="Z98" s="42"/>
    </row>
    <row r="99" spans="1:26" ht="13.5" hidden="1" customHeight="1" x14ac:dyDescent="0.3">
      <c r="A99" s="42"/>
      <c r="B99" s="42"/>
      <c r="C99" s="42"/>
      <c r="D99" s="42"/>
      <c r="E99" s="42"/>
      <c r="F99" s="42"/>
      <c r="G99" s="42"/>
      <c r="H99" s="42"/>
      <c r="I99" s="42"/>
      <c r="J99" s="386"/>
      <c r="K99" s="42"/>
      <c r="L99" s="42"/>
      <c r="M99" s="42"/>
      <c r="N99" s="42"/>
      <c r="O99" s="42"/>
      <c r="P99" s="42"/>
      <c r="Q99" s="42"/>
      <c r="R99" s="42"/>
      <c r="S99" s="42"/>
      <c r="T99" s="42"/>
      <c r="U99" s="42"/>
      <c r="V99" s="42"/>
      <c r="W99" s="42"/>
      <c r="X99" s="42"/>
      <c r="Y99" s="42"/>
      <c r="Z99" s="42"/>
    </row>
    <row r="100" spans="1:26" ht="13.5" hidden="1" customHeight="1" x14ac:dyDescent="0.3">
      <c r="A100" s="42"/>
      <c r="B100" s="42"/>
      <c r="C100" s="42"/>
      <c r="D100" s="42"/>
      <c r="E100" s="42"/>
      <c r="F100" s="42"/>
      <c r="G100" s="42"/>
      <c r="H100" s="42"/>
      <c r="I100" s="42"/>
      <c r="J100" s="386"/>
      <c r="K100" s="42"/>
      <c r="L100" s="42"/>
      <c r="M100" s="42"/>
      <c r="N100" s="42"/>
      <c r="O100" s="42"/>
      <c r="P100" s="42"/>
      <c r="Q100" s="42"/>
      <c r="R100" s="42"/>
      <c r="S100" s="42"/>
      <c r="T100" s="42"/>
      <c r="U100" s="42"/>
      <c r="V100" s="42"/>
      <c r="W100" s="42"/>
      <c r="X100" s="42"/>
      <c r="Y100" s="42"/>
      <c r="Z100" s="42"/>
    </row>
    <row r="101" spans="1:26" ht="13.5" hidden="1" customHeight="1" x14ac:dyDescent="0.3">
      <c r="A101" s="42"/>
      <c r="B101" s="42"/>
      <c r="C101" s="42"/>
      <c r="D101" s="42"/>
      <c r="E101" s="42"/>
      <c r="F101" s="42"/>
      <c r="G101" s="42"/>
      <c r="H101" s="42"/>
      <c r="I101" s="42"/>
      <c r="J101" s="386"/>
      <c r="K101" s="42"/>
      <c r="L101" s="42"/>
      <c r="M101" s="42"/>
      <c r="N101" s="42"/>
      <c r="O101" s="42"/>
      <c r="P101" s="42"/>
      <c r="Q101" s="42"/>
      <c r="R101" s="42"/>
      <c r="S101" s="42"/>
      <c r="T101" s="42"/>
      <c r="U101" s="42"/>
      <c r="V101" s="42"/>
      <c r="W101" s="42"/>
      <c r="X101" s="42"/>
      <c r="Y101" s="42"/>
      <c r="Z101" s="42"/>
    </row>
    <row r="102" spans="1:26" ht="13.5" hidden="1" customHeight="1" x14ac:dyDescent="0.3">
      <c r="A102" s="42"/>
      <c r="B102" s="42"/>
      <c r="C102" s="42"/>
      <c r="D102" s="42"/>
      <c r="E102" s="42"/>
      <c r="F102" s="42"/>
      <c r="G102" s="42"/>
      <c r="H102" s="42"/>
      <c r="I102" s="42"/>
      <c r="J102" s="386"/>
      <c r="K102" s="42"/>
      <c r="L102" s="42"/>
      <c r="M102" s="42"/>
      <c r="N102" s="42"/>
      <c r="O102" s="42"/>
      <c r="P102" s="42"/>
      <c r="Q102" s="42"/>
      <c r="R102" s="42"/>
      <c r="S102" s="42"/>
      <c r="T102" s="42"/>
      <c r="U102" s="42"/>
      <c r="V102" s="42"/>
      <c r="W102" s="42"/>
      <c r="X102" s="42"/>
      <c r="Y102" s="42"/>
      <c r="Z102" s="42"/>
    </row>
    <row r="103" spans="1:26" ht="13.5" hidden="1" customHeight="1" x14ac:dyDescent="0.3">
      <c r="A103" s="42"/>
      <c r="B103" s="42"/>
      <c r="C103" s="42"/>
      <c r="D103" s="42"/>
      <c r="E103" s="42"/>
      <c r="F103" s="42"/>
      <c r="G103" s="42"/>
      <c r="H103" s="42"/>
      <c r="I103" s="42"/>
      <c r="J103" s="386"/>
      <c r="K103" s="42"/>
      <c r="L103" s="42"/>
      <c r="M103" s="42"/>
      <c r="N103" s="42"/>
      <c r="O103" s="42"/>
      <c r="P103" s="42"/>
      <c r="Q103" s="42"/>
      <c r="R103" s="42"/>
      <c r="S103" s="42"/>
      <c r="T103" s="42"/>
      <c r="U103" s="42"/>
      <c r="V103" s="42"/>
      <c r="W103" s="42"/>
      <c r="X103" s="42"/>
      <c r="Y103" s="42"/>
      <c r="Z103" s="42"/>
    </row>
    <row r="104" spans="1:26" ht="13.5" hidden="1" customHeight="1" x14ac:dyDescent="0.3">
      <c r="A104" s="42"/>
      <c r="B104" s="42"/>
      <c r="C104" s="42"/>
      <c r="D104" s="42"/>
      <c r="E104" s="42"/>
      <c r="F104" s="42"/>
      <c r="G104" s="42"/>
      <c r="H104" s="42"/>
      <c r="I104" s="42"/>
      <c r="J104" s="386"/>
      <c r="K104" s="42"/>
      <c r="L104" s="42"/>
      <c r="M104" s="42"/>
      <c r="N104" s="42"/>
      <c r="O104" s="42"/>
      <c r="P104" s="42"/>
      <c r="Q104" s="42"/>
      <c r="R104" s="42"/>
      <c r="S104" s="42"/>
      <c r="T104" s="42"/>
      <c r="U104" s="42"/>
      <c r="V104" s="42"/>
      <c r="W104" s="42"/>
      <c r="X104" s="42"/>
      <c r="Y104" s="42"/>
      <c r="Z104" s="42"/>
    </row>
    <row r="105" spans="1:26" ht="13.5" hidden="1" customHeight="1" x14ac:dyDescent="0.3">
      <c r="A105" s="42"/>
      <c r="B105" s="42"/>
      <c r="C105" s="42"/>
      <c r="D105" s="42"/>
      <c r="E105" s="42"/>
      <c r="F105" s="42"/>
      <c r="G105" s="42"/>
      <c r="H105" s="42"/>
      <c r="I105" s="42"/>
      <c r="J105" s="386"/>
      <c r="K105" s="42"/>
      <c r="L105" s="42"/>
      <c r="M105" s="42"/>
      <c r="N105" s="42"/>
      <c r="O105" s="42"/>
      <c r="P105" s="42"/>
      <c r="Q105" s="42"/>
      <c r="R105" s="42"/>
      <c r="S105" s="42"/>
      <c r="T105" s="42"/>
      <c r="U105" s="42"/>
      <c r="V105" s="42"/>
      <c r="W105" s="42"/>
      <c r="X105" s="42"/>
      <c r="Y105" s="42"/>
      <c r="Z105" s="42"/>
    </row>
    <row r="106" spans="1:26" ht="13.5" hidden="1" customHeight="1" x14ac:dyDescent="0.3">
      <c r="A106" s="42"/>
      <c r="B106" s="42"/>
      <c r="C106" s="42"/>
      <c r="D106" s="42"/>
      <c r="E106" s="42"/>
      <c r="F106" s="42"/>
      <c r="G106" s="42"/>
      <c r="H106" s="42"/>
      <c r="I106" s="42"/>
      <c r="J106" s="386"/>
      <c r="K106" s="42"/>
      <c r="L106" s="42"/>
      <c r="M106" s="42"/>
      <c r="N106" s="42"/>
      <c r="O106" s="42"/>
      <c r="P106" s="42"/>
      <c r="Q106" s="42"/>
      <c r="R106" s="42"/>
      <c r="S106" s="42"/>
      <c r="T106" s="42"/>
      <c r="U106" s="42"/>
      <c r="V106" s="42"/>
      <c r="W106" s="42"/>
      <c r="X106" s="42"/>
      <c r="Y106" s="42"/>
      <c r="Z106" s="42"/>
    </row>
    <row r="107" spans="1:26" ht="13.5" hidden="1" customHeight="1" x14ac:dyDescent="0.3">
      <c r="A107" s="42"/>
      <c r="B107" s="42"/>
      <c r="C107" s="42"/>
      <c r="D107" s="42"/>
      <c r="E107" s="42"/>
      <c r="F107" s="42"/>
      <c r="G107" s="42"/>
      <c r="H107" s="42"/>
      <c r="I107" s="42"/>
      <c r="J107" s="386"/>
      <c r="K107" s="42"/>
      <c r="L107" s="42"/>
      <c r="M107" s="42"/>
      <c r="N107" s="42"/>
      <c r="O107" s="42"/>
      <c r="P107" s="42"/>
      <c r="Q107" s="42"/>
      <c r="R107" s="42"/>
      <c r="S107" s="42"/>
      <c r="T107" s="42"/>
      <c r="U107" s="42"/>
      <c r="V107" s="42"/>
      <c r="W107" s="42"/>
      <c r="X107" s="42"/>
      <c r="Y107" s="42"/>
      <c r="Z107" s="42"/>
    </row>
    <row r="108" spans="1:26" ht="13.5" hidden="1" customHeight="1" x14ac:dyDescent="0.3">
      <c r="A108" s="42"/>
      <c r="B108" s="42"/>
      <c r="C108" s="42"/>
      <c r="D108" s="42"/>
      <c r="E108" s="42"/>
      <c r="F108" s="42"/>
      <c r="G108" s="42"/>
      <c r="H108" s="42"/>
      <c r="I108" s="42"/>
      <c r="J108" s="386"/>
      <c r="K108" s="42"/>
      <c r="L108" s="42"/>
      <c r="M108" s="42"/>
      <c r="N108" s="42"/>
      <c r="O108" s="42"/>
      <c r="P108" s="42"/>
      <c r="Q108" s="42"/>
      <c r="R108" s="42"/>
      <c r="S108" s="42"/>
      <c r="T108" s="42"/>
      <c r="U108" s="42"/>
      <c r="V108" s="42"/>
      <c r="W108" s="42"/>
      <c r="X108" s="42"/>
      <c r="Y108" s="42"/>
      <c r="Z108" s="42"/>
    </row>
    <row r="109" spans="1:26" ht="13.5" hidden="1" customHeight="1" x14ac:dyDescent="0.3">
      <c r="A109" s="42"/>
      <c r="B109" s="42"/>
      <c r="C109" s="42"/>
      <c r="D109" s="42"/>
      <c r="E109" s="42"/>
      <c r="F109" s="42"/>
      <c r="G109" s="42"/>
      <c r="H109" s="42"/>
      <c r="I109" s="42"/>
      <c r="J109" s="386"/>
      <c r="K109" s="42"/>
      <c r="L109" s="42"/>
      <c r="M109" s="42"/>
      <c r="N109" s="42"/>
      <c r="O109" s="42"/>
      <c r="P109" s="42"/>
      <c r="Q109" s="42"/>
      <c r="R109" s="42"/>
      <c r="S109" s="42"/>
      <c r="T109" s="42"/>
      <c r="U109" s="42"/>
      <c r="V109" s="42"/>
      <c r="W109" s="42"/>
      <c r="X109" s="42"/>
      <c r="Y109" s="42"/>
      <c r="Z109" s="42"/>
    </row>
    <row r="110" spans="1:26" ht="13.5" hidden="1" customHeight="1" x14ac:dyDescent="0.3">
      <c r="A110" s="42"/>
      <c r="B110" s="42"/>
      <c r="C110" s="42"/>
      <c r="D110" s="42"/>
      <c r="E110" s="42"/>
      <c r="F110" s="42"/>
      <c r="G110" s="42"/>
      <c r="H110" s="42"/>
      <c r="I110" s="42"/>
      <c r="J110" s="386"/>
      <c r="K110" s="42"/>
      <c r="L110" s="42"/>
      <c r="M110" s="42"/>
      <c r="N110" s="42"/>
      <c r="O110" s="42"/>
      <c r="P110" s="42"/>
      <c r="Q110" s="42"/>
      <c r="R110" s="42"/>
      <c r="S110" s="42"/>
      <c r="T110" s="42"/>
      <c r="U110" s="42"/>
      <c r="V110" s="42"/>
      <c r="W110" s="42"/>
      <c r="X110" s="42"/>
      <c r="Y110" s="42"/>
      <c r="Z110" s="42"/>
    </row>
    <row r="111" spans="1:26" ht="13.5" hidden="1" customHeight="1" x14ac:dyDescent="0.3">
      <c r="A111" s="42"/>
      <c r="B111" s="42"/>
      <c r="C111" s="42"/>
      <c r="D111" s="42"/>
      <c r="E111" s="42"/>
      <c r="F111" s="42"/>
      <c r="G111" s="42"/>
      <c r="H111" s="42"/>
      <c r="I111" s="42"/>
      <c r="J111" s="386"/>
      <c r="K111" s="42"/>
      <c r="L111" s="42"/>
      <c r="M111" s="42"/>
      <c r="N111" s="42"/>
      <c r="O111" s="42"/>
      <c r="P111" s="42"/>
      <c r="Q111" s="42"/>
      <c r="R111" s="42"/>
      <c r="S111" s="42"/>
      <c r="T111" s="42"/>
      <c r="U111" s="42"/>
      <c r="V111" s="42"/>
      <c r="W111" s="42"/>
      <c r="X111" s="42"/>
      <c r="Y111" s="42"/>
      <c r="Z111" s="42"/>
    </row>
    <row r="112" spans="1:26" ht="13.5" hidden="1" customHeight="1" x14ac:dyDescent="0.3">
      <c r="A112" s="42"/>
      <c r="B112" s="42"/>
      <c r="C112" s="42"/>
      <c r="D112" s="42"/>
      <c r="E112" s="42"/>
      <c r="F112" s="42"/>
      <c r="G112" s="42"/>
      <c r="H112" s="42"/>
      <c r="I112" s="42"/>
      <c r="J112" s="386"/>
      <c r="K112" s="42"/>
      <c r="L112" s="42"/>
      <c r="M112" s="42"/>
      <c r="N112" s="42"/>
      <c r="O112" s="42"/>
      <c r="P112" s="42"/>
      <c r="Q112" s="42"/>
      <c r="R112" s="42"/>
      <c r="S112" s="42"/>
      <c r="T112" s="42"/>
      <c r="U112" s="42"/>
      <c r="V112" s="42"/>
      <c r="W112" s="42"/>
      <c r="X112" s="42"/>
      <c r="Y112" s="42"/>
      <c r="Z112" s="42"/>
    </row>
    <row r="113" spans="1:26" ht="13.5" hidden="1" customHeight="1" x14ac:dyDescent="0.3">
      <c r="A113" s="42"/>
      <c r="B113" s="42"/>
      <c r="C113" s="42"/>
      <c r="D113" s="42"/>
      <c r="E113" s="42"/>
      <c r="F113" s="42"/>
      <c r="G113" s="42"/>
      <c r="H113" s="42"/>
      <c r="I113" s="42"/>
      <c r="J113" s="386"/>
      <c r="K113" s="42"/>
      <c r="L113" s="42"/>
      <c r="M113" s="42"/>
      <c r="N113" s="42"/>
      <c r="O113" s="42"/>
      <c r="P113" s="42"/>
      <c r="Q113" s="42"/>
      <c r="R113" s="42"/>
      <c r="S113" s="42"/>
      <c r="T113" s="42"/>
      <c r="U113" s="42"/>
      <c r="V113" s="42"/>
      <c r="W113" s="42"/>
      <c r="X113" s="42"/>
      <c r="Y113" s="42"/>
      <c r="Z113" s="42"/>
    </row>
    <row r="114" spans="1:26" ht="13.5" hidden="1" customHeight="1" x14ac:dyDescent="0.3">
      <c r="A114" s="42"/>
      <c r="B114" s="42"/>
      <c r="C114" s="42"/>
      <c r="D114" s="42"/>
      <c r="E114" s="42"/>
      <c r="F114" s="42"/>
      <c r="G114" s="42"/>
      <c r="H114" s="42"/>
      <c r="I114" s="42"/>
      <c r="J114" s="386"/>
      <c r="K114" s="42"/>
      <c r="L114" s="42"/>
      <c r="M114" s="42"/>
      <c r="N114" s="42"/>
      <c r="O114" s="42"/>
      <c r="P114" s="42"/>
      <c r="Q114" s="42"/>
      <c r="R114" s="42"/>
      <c r="S114" s="42"/>
      <c r="T114" s="42"/>
      <c r="U114" s="42"/>
      <c r="V114" s="42"/>
      <c r="W114" s="42"/>
      <c r="X114" s="42"/>
      <c r="Y114" s="42"/>
      <c r="Z114" s="42"/>
    </row>
    <row r="115" spans="1:26" ht="13.5" hidden="1" customHeight="1" x14ac:dyDescent="0.3">
      <c r="A115" s="42"/>
      <c r="B115" s="42"/>
      <c r="C115" s="42"/>
      <c r="D115" s="42"/>
      <c r="E115" s="42"/>
      <c r="F115" s="42"/>
      <c r="G115" s="42"/>
      <c r="H115" s="42"/>
      <c r="I115" s="42"/>
      <c r="J115" s="386"/>
      <c r="K115" s="42"/>
      <c r="L115" s="42"/>
      <c r="M115" s="42"/>
      <c r="N115" s="42"/>
      <c r="O115" s="42"/>
      <c r="P115" s="42"/>
      <c r="Q115" s="42"/>
      <c r="R115" s="42"/>
      <c r="S115" s="42"/>
      <c r="T115" s="42"/>
      <c r="U115" s="42"/>
      <c r="V115" s="42"/>
      <c r="W115" s="42"/>
      <c r="X115" s="42"/>
      <c r="Y115" s="42"/>
      <c r="Z115" s="42"/>
    </row>
    <row r="116" spans="1:26" ht="13.5" hidden="1" customHeight="1" x14ac:dyDescent="0.3">
      <c r="A116" s="42"/>
      <c r="B116" s="42"/>
      <c r="C116" s="42"/>
      <c r="D116" s="42"/>
      <c r="E116" s="42"/>
      <c r="F116" s="42"/>
      <c r="G116" s="42"/>
      <c r="H116" s="42"/>
      <c r="I116" s="42"/>
      <c r="J116" s="386"/>
      <c r="K116" s="42"/>
      <c r="L116" s="42"/>
      <c r="M116" s="42"/>
      <c r="N116" s="42"/>
      <c r="O116" s="42"/>
      <c r="P116" s="42"/>
      <c r="Q116" s="42"/>
      <c r="R116" s="42"/>
      <c r="S116" s="42"/>
      <c r="T116" s="42"/>
      <c r="U116" s="42"/>
      <c r="V116" s="42"/>
      <c r="W116" s="42"/>
      <c r="X116" s="42"/>
      <c r="Y116" s="42"/>
      <c r="Z116" s="42"/>
    </row>
    <row r="117" spans="1:26" ht="13.5" hidden="1" customHeight="1" x14ac:dyDescent="0.3">
      <c r="A117" s="42"/>
      <c r="B117" s="42"/>
      <c r="C117" s="42"/>
      <c r="D117" s="42"/>
      <c r="E117" s="42"/>
      <c r="F117" s="42"/>
      <c r="G117" s="42"/>
      <c r="H117" s="42"/>
      <c r="I117" s="42"/>
      <c r="J117" s="386"/>
      <c r="K117" s="42"/>
      <c r="L117" s="42"/>
      <c r="M117" s="42"/>
      <c r="N117" s="42"/>
      <c r="O117" s="42"/>
      <c r="P117" s="42"/>
      <c r="Q117" s="42"/>
      <c r="R117" s="42"/>
      <c r="S117" s="42"/>
      <c r="T117" s="42"/>
      <c r="U117" s="42"/>
      <c r="V117" s="42"/>
      <c r="W117" s="42"/>
      <c r="X117" s="42"/>
      <c r="Y117" s="42"/>
      <c r="Z117" s="42"/>
    </row>
    <row r="118" spans="1:26" ht="13.5" hidden="1" customHeight="1" x14ac:dyDescent="0.3">
      <c r="A118" s="42"/>
      <c r="B118" s="42"/>
      <c r="C118" s="42"/>
      <c r="D118" s="42"/>
      <c r="E118" s="42"/>
      <c r="F118" s="42"/>
      <c r="G118" s="42"/>
      <c r="H118" s="42"/>
      <c r="I118" s="42"/>
      <c r="J118" s="386"/>
      <c r="K118" s="42"/>
      <c r="L118" s="42"/>
      <c r="M118" s="42"/>
      <c r="N118" s="42"/>
      <c r="O118" s="42"/>
      <c r="P118" s="42"/>
      <c r="Q118" s="42"/>
      <c r="R118" s="42"/>
      <c r="S118" s="42"/>
      <c r="T118" s="42"/>
      <c r="U118" s="42"/>
      <c r="V118" s="42"/>
      <c r="W118" s="42"/>
      <c r="X118" s="42"/>
      <c r="Y118" s="42"/>
      <c r="Z118" s="42"/>
    </row>
    <row r="119" spans="1:26" ht="13.5" hidden="1" customHeight="1" x14ac:dyDescent="0.3">
      <c r="A119" s="42"/>
      <c r="B119" s="42"/>
      <c r="C119" s="42"/>
      <c r="D119" s="42"/>
      <c r="E119" s="42"/>
      <c r="F119" s="42"/>
      <c r="G119" s="42"/>
      <c r="H119" s="42"/>
      <c r="I119" s="42"/>
      <c r="J119" s="386"/>
      <c r="K119" s="42"/>
      <c r="L119" s="42"/>
      <c r="M119" s="42"/>
      <c r="N119" s="42"/>
      <c r="O119" s="42"/>
      <c r="P119" s="42"/>
      <c r="Q119" s="42"/>
      <c r="R119" s="42"/>
      <c r="S119" s="42"/>
      <c r="T119" s="42"/>
      <c r="U119" s="42"/>
      <c r="V119" s="42"/>
      <c r="W119" s="42"/>
      <c r="X119" s="42"/>
      <c r="Y119" s="42"/>
      <c r="Z119" s="42"/>
    </row>
    <row r="120" spans="1:26" ht="13.5" hidden="1" customHeight="1" x14ac:dyDescent="0.3">
      <c r="A120" s="42"/>
      <c r="B120" s="42"/>
      <c r="C120" s="42"/>
      <c r="D120" s="42"/>
      <c r="E120" s="42"/>
      <c r="F120" s="42"/>
      <c r="G120" s="42"/>
      <c r="H120" s="42"/>
      <c r="I120" s="42"/>
      <c r="J120" s="386"/>
      <c r="K120" s="42"/>
      <c r="L120" s="42"/>
      <c r="M120" s="42"/>
      <c r="N120" s="42"/>
      <c r="O120" s="42"/>
      <c r="P120" s="42"/>
      <c r="Q120" s="42"/>
      <c r="R120" s="42"/>
      <c r="S120" s="42"/>
      <c r="T120" s="42"/>
      <c r="U120" s="42"/>
      <c r="V120" s="42"/>
      <c r="W120" s="42"/>
      <c r="X120" s="42"/>
      <c r="Y120" s="42"/>
      <c r="Z120" s="42"/>
    </row>
    <row r="121" spans="1:26" ht="13.5" hidden="1" customHeight="1" x14ac:dyDescent="0.3">
      <c r="A121" s="42"/>
      <c r="B121" s="42"/>
      <c r="C121" s="42"/>
      <c r="D121" s="42"/>
      <c r="E121" s="42"/>
      <c r="F121" s="42"/>
      <c r="G121" s="42"/>
      <c r="H121" s="42"/>
      <c r="I121" s="42"/>
      <c r="J121" s="386"/>
      <c r="K121" s="42"/>
      <c r="L121" s="42"/>
      <c r="M121" s="42"/>
      <c r="N121" s="42"/>
      <c r="O121" s="42"/>
      <c r="P121" s="42"/>
      <c r="Q121" s="42"/>
      <c r="R121" s="42"/>
      <c r="S121" s="42"/>
      <c r="T121" s="42"/>
      <c r="U121" s="42"/>
      <c r="V121" s="42"/>
      <c r="W121" s="42"/>
      <c r="X121" s="42"/>
      <c r="Y121" s="42"/>
      <c r="Z121" s="42"/>
    </row>
    <row r="122" spans="1:26" ht="13.5" hidden="1" customHeight="1" x14ac:dyDescent="0.3">
      <c r="A122" s="42"/>
      <c r="B122" s="42"/>
      <c r="C122" s="42"/>
      <c r="D122" s="42"/>
      <c r="E122" s="42"/>
      <c r="F122" s="42"/>
      <c r="G122" s="42"/>
      <c r="H122" s="42"/>
      <c r="I122" s="42"/>
      <c r="J122" s="386"/>
      <c r="K122" s="42"/>
      <c r="L122" s="42"/>
      <c r="M122" s="42"/>
      <c r="N122" s="42"/>
      <c r="O122" s="42"/>
      <c r="P122" s="42"/>
      <c r="Q122" s="42"/>
      <c r="R122" s="42"/>
      <c r="S122" s="42"/>
      <c r="T122" s="42"/>
      <c r="U122" s="42"/>
      <c r="V122" s="42"/>
      <c r="W122" s="42"/>
      <c r="X122" s="42"/>
      <c r="Y122" s="42"/>
      <c r="Z122" s="42"/>
    </row>
    <row r="123" spans="1:26" ht="13.5" hidden="1" customHeight="1" x14ac:dyDescent="0.3">
      <c r="A123" s="42"/>
      <c r="B123" s="42"/>
      <c r="C123" s="42"/>
      <c r="D123" s="42"/>
      <c r="E123" s="42"/>
      <c r="F123" s="42"/>
      <c r="G123" s="42"/>
      <c r="H123" s="42"/>
      <c r="I123" s="42"/>
      <c r="J123" s="386"/>
      <c r="K123" s="42"/>
      <c r="L123" s="42"/>
      <c r="M123" s="42"/>
      <c r="N123" s="42"/>
      <c r="O123" s="42"/>
      <c r="P123" s="42"/>
      <c r="Q123" s="42"/>
      <c r="R123" s="42"/>
      <c r="S123" s="42"/>
      <c r="T123" s="42"/>
      <c r="U123" s="42"/>
      <c r="V123" s="42"/>
      <c r="W123" s="42"/>
      <c r="X123" s="42"/>
      <c r="Y123" s="42"/>
      <c r="Z123" s="42"/>
    </row>
    <row r="124" spans="1:26" ht="13.5" hidden="1" customHeight="1" x14ac:dyDescent="0.3">
      <c r="A124" s="42"/>
      <c r="B124" s="42"/>
      <c r="C124" s="42"/>
      <c r="D124" s="42"/>
      <c r="E124" s="42"/>
      <c r="F124" s="42"/>
      <c r="G124" s="42"/>
      <c r="H124" s="42"/>
      <c r="I124" s="42"/>
      <c r="J124" s="386"/>
      <c r="K124" s="42"/>
      <c r="L124" s="42"/>
      <c r="M124" s="42"/>
      <c r="N124" s="42"/>
      <c r="O124" s="42"/>
      <c r="P124" s="42"/>
      <c r="Q124" s="42"/>
      <c r="R124" s="42"/>
      <c r="S124" s="42"/>
      <c r="T124" s="42"/>
      <c r="U124" s="42"/>
      <c r="V124" s="42"/>
      <c r="W124" s="42"/>
      <c r="X124" s="42"/>
      <c r="Y124" s="42"/>
      <c r="Z124" s="42"/>
    </row>
    <row r="125" spans="1:26" ht="13.5" hidden="1" customHeight="1" x14ac:dyDescent="0.3">
      <c r="A125" s="42"/>
      <c r="B125" s="42"/>
      <c r="C125" s="42"/>
      <c r="D125" s="42"/>
      <c r="E125" s="42"/>
      <c r="F125" s="42"/>
      <c r="G125" s="42"/>
      <c r="H125" s="42"/>
      <c r="I125" s="42"/>
      <c r="J125" s="386"/>
      <c r="K125" s="42"/>
      <c r="L125" s="42"/>
      <c r="M125" s="42"/>
      <c r="N125" s="42"/>
      <c r="O125" s="42"/>
      <c r="P125" s="42"/>
      <c r="Q125" s="42"/>
      <c r="R125" s="42"/>
      <c r="S125" s="42"/>
      <c r="T125" s="42"/>
      <c r="U125" s="42"/>
      <c r="V125" s="42"/>
      <c r="W125" s="42"/>
      <c r="X125" s="42"/>
      <c r="Y125" s="42"/>
      <c r="Z125" s="42"/>
    </row>
    <row r="126" spans="1:26" ht="13.5" hidden="1" customHeight="1" x14ac:dyDescent="0.3">
      <c r="A126" s="42"/>
      <c r="B126" s="42"/>
      <c r="C126" s="42"/>
      <c r="D126" s="42"/>
      <c r="E126" s="42"/>
      <c r="F126" s="42"/>
      <c r="G126" s="42"/>
      <c r="H126" s="42"/>
      <c r="I126" s="42"/>
      <c r="J126" s="386"/>
      <c r="K126" s="42"/>
      <c r="L126" s="42"/>
      <c r="M126" s="42"/>
      <c r="N126" s="42"/>
      <c r="O126" s="42"/>
      <c r="P126" s="42"/>
      <c r="Q126" s="42"/>
      <c r="R126" s="42"/>
      <c r="S126" s="42"/>
      <c r="T126" s="42"/>
      <c r="U126" s="42"/>
      <c r="V126" s="42"/>
      <c r="W126" s="42"/>
      <c r="X126" s="42"/>
      <c r="Y126" s="42"/>
      <c r="Z126" s="42"/>
    </row>
    <row r="127" spans="1:26" ht="13.5" hidden="1" customHeight="1" x14ac:dyDescent="0.3">
      <c r="A127" s="42"/>
      <c r="B127" s="42"/>
      <c r="C127" s="42"/>
      <c r="D127" s="42"/>
      <c r="E127" s="42"/>
      <c r="F127" s="42"/>
      <c r="G127" s="42"/>
      <c r="H127" s="42"/>
      <c r="I127" s="42"/>
      <c r="J127" s="386"/>
      <c r="K127" s="42"/>
      <c r="L127" s="42"/>
      <c r="M127" s="42"/>
      <c r="N127" s="42"/>
      <c r="O127" s="42"/>
      <c r="P127" s="42"/>
      <c r="Q127" s="42"/>
      <c r="R127" s="42"/>
      <c r="S127" s="42"/>
      <c r="T127" s="42"/>
      <c r="U127" s="42"/>
      <c r="V127" s="42"/>
      <c r="W127" s="42"/>
      <c r="X127" s="42"/>
      <c r="Y127" s="42"/>
      <c r="Z127" s="42"/>
    </row>
    <row r="128" spans="1:26" ht="13.5" hidden="1" customHeight="1" x14ac:dyDescent="0.3">
      <c r="A128" s="42"/>
      <c r="B128" s="42"/>
      <c r="C128" s="42"/>
      <c r="D128" s="42"/>
      <c r="E128" s="42"/>
      <c r="F128" s="42"/>
      <c r="G128" s="42"/>
      <c r="H128" s="42"/>
      <c r="I128" s="42"/>
      <c r="J128" s="386"/>
      <c r="K128" s="42"/>
      <c r="L128" s="42"/>
      <c r="M128" s="42"/>
      <c r="N128" s="42"/>
      <c r="O128" s="42"/>
      <c r="P128" s="42"/>
      <c r="Q128" s="42"/>
      <c r="R128" s="42"/>
      <c r="S128" s="42"/>
      <c r="T128" s="42"/>
      <c r="U128" s="42"/>
      <c r="V128" s="42"/>
      <c r="W128" s="42"/>
      <c r="X128" s="42"/>
      <c r="Y128" s="42"/>
      <c r="Z128" s="42"/>
    </row>
    <row r="129" spans="1:26" ht="13.5" hidden="1" customHeight="1" x14ac:dyDescent="0.3">
      <c r="A129" s="42"/>
      <c r="B129" s="42"/>
      <c r="C129" s="42"/>
      <c r="D129" s="42"/>
      <c r="E129" s="42"/>
      <c r="F129" s="42"/>
      <c r="G129" s="42"/>
      <c r="H129" s="42"/>
      <c r="I129" s="42"/>
      <c r="J129" s="386"/>
      <c r="K129" s="42"/>
      <c r="L129" s="42"/>
      <c r="M129" s="42"/>
      <c r="N129" s="42"/>
      <c r="O129" s="42"/>
      <c r="P129" s="42"/>
      <c r="Q129" s="42"/>
      <c r="R129" s="42"/>
      <c r="S129" s="42"/>
      <c r="T129" s="42"/>
      <c r="U129" s="42"/>
      <c r="V129" s="42"/>
      <c r="W129" s="42"/>
      <c r="X129" s="42"/>
      <c r="Y129" s="42"/>
      <c r="Z129" s="42"/>
    </row>
    <row r="130" spans="1:26" ht="13.5" hidden="1" customHeight="1" x14ac:dyDescent="0.3">
      <c r="A130" s="42"/>
      <c r="B130" s="42"/>
      <c r="C130" s="42"/>
      <c r="D130" s="42"/>
      <c r="E130" s="42"/>
      <c r="F130" s="42"/>
      <c r="G130" s="42"/>
      <c r="H130" s="42"/>
      <c r="I130" s="42"/>
      <c r="J130" s="386"/>
      <c r="K130" s="42"/>
      <c r="L130" s="42"/>
      <c r="M130" s="42"/>
      <c r="N130" s="42"/>
      <c r="O130" s="42"/>
      <c r="P130" s="42"/>
      <c r="Q130" s="42"/>
      <c r="R130" s="42"/>
      <c r="S130" s="42"/>
      <c r="T130" s="42"/>
      <c r="U130" s="42"/>
      <c r="V130" s="42"/>
      <c r="W130" s="42"/>
      <c r="X130" s="42"/>
      <c r="Y130" s="42"/>
      <c r="Z130" s="42"/>
    </row>
    <row r="131" spans="1:26" ht="13.5" hidden="1" customHeight="1" x14ac:dyDescent="0.3">
      <c r="A131" s="42"/>
      <c r="B131" s="42"/>
      <c r="C131" s="42"/>
      <c r="D131" s="42"/>
      <c r="E131" s="42"/>
      <c r="F131" s="42"/>
      <c r="G131" s="42"/>
      <c r="H131" s="42"/>
      <c r="I131" s="42"/>
      <c r="J131" s="386"/>
      <c r="K131" s="42"/>
      <c r="L131" s="42"/>
      <c r="M131" s="42"/>
      <c r="N131" s="42"/>
      <c r="O131" s="42"/>
      <c r="P131" s="42"/>
      <c r="Q131" s="42"/>
      <c r="R131" s="42"/>
      <c r="S131" s="42"/>
      <c r="T131" s="42"/>
      <c r="U131" s="42"/>
      <c r="V131" s="42"/>
      <c r="W131" s="42"/>
      <c r="X131" s="42"/>
      <c r="Y131" s="42"/>
      <c r="Z131" s="42"/>
    </row>
    <row r="132" spans="1:26" ht="13.5" hidden="1" customHeight="1" x14ac:dyDescent="0.3">
      <c r="A132" s="42"/>
      <c r="B132" s="42"/>
      <c r="C132" s="42"/>
      <c r="D132" s="42"/>
      <c r="E132" s="42"/>
      <c r="F132" s="42"/>
      <c r="G132" s="42"/>
      <c r="H132" s="42"/>
      <c r="I132" s="42"/>
      <c r="J132" s="386"/>
      <c r="K132" s="42"/>
      <c r="L132" s="42"/>
      <c r="M132" s="42"/>
      <c r="N132" s="42"/>
      <c r="O132" s="42"/>
      <c r="P132" s="42"/>
      <c r="Q132" s="42"/>
      <c r="R132" s="42"/>
      <c r="S132" s="42"/>
      <c r="T132" s="42"/>
      <c r="U132" s="42"/>
      <c r="V132" s="42"/>
      <c r="W132" s="42"/>
      <c r="X132" s="42"/>
      <c r="Y132" s="42"/>
      <c r="Z132" s="42"/>
    </row>
    <row r="133" spans="1:26" ht="13.5" hidden="1" customHeight="1" x14ac:dyDescent="0.3">
      <c r="A133" s="42"/>
      <c r="B133" s="42"/>
      <c r="C133" s="42"/>
      <c r="D133" s="42"/>
      <c r="E133" s="42"/>
      <c r="F133" s="42"/>
      <c r="G133" s="42"/>
      <c r="H133" s="42"/>
      <c r="I133" s="42"/>
      <c r="J133" s="386"/>
      <c r="K133" s="42"/>
      <c r="L133" s="42"/>
      <c r="M133" s="42"/>
      <c r="N133" s="42"/>
      <c r="O133" s="42"/>
      <c r="P133" s="42"/>
      <c r="Q133" s="42"/>
      <c r="R133" s="42"/>
      <c r="S133" s="42"/>
      <c r="T133" s="42"/>
      <c r="U133" s="42"/>
      <c r="V133" s="42"/>
      <c r="W133" s="42"/>
      <c r="X133" s="42"/>
      <c r="Y133" s="42"/>
      <c r="Z133" s="42"/>
    </row>
    <row r="134" spans="1:26" ht="13.5" hidden="1" customHeight="1" x14ac:dyDescent="0.3">
      <c r="A134" s="42"/>
      <c r="B134" s="42"/>
      <c r="C134" s="42"/>
      <c r="D134" s="42"/>
      <c r="E134" s="42"/>
      <c r="F134" s="42"/>
      <c r="G134" s="42"/>
      <c r="H134" s="42"/>
      <c r="I134" s="42"/>
      <c r="J134" s="386"/>
      <c r="K134" s="42"/>
      <c r="L134" s="42"/>
      <c r="M134" s="42"/>
      <c r="N134" s="42"/>
      <c r="O134" s="42"/>
      <c r="P134" s="42"/>
      <c r="Q134" s="42"/>
      <c r="R134" s="42"/>
      <c r="S134" s="42"/>
      <c r="T134" s="42"/>
      <c r="U134" s="42"/>
      <c r="V134" s="42"/>
      <c r="W134" s="42"/>
      <c r="X134" s="42"/>
      <c r="Y134" s="42"/>
      <c r="Z134" s="42"/>
    </row>
    <row r="135" spans="1:26" ht="13.5" hidden="1" customHeight="1" x14ac:dyDescent="0.3">
      <c r="A135" s="42"/>
      <c r="B135" s="42"/>
      <c r="C135" s="42"/>
      <c r="D135" s="42"/>
      <c r="E135" s="42"/>
      <c r="F135" s="42"/>
      <c r="G135" s="42"/>
      <c r="H135" s="42"/>
      <c r="I135" s="42"/>
      <c r="J135" s="386"/>
      <c r="K135" s="42"/>
      <c r="L135" s="42"/>
      <c r="M135" s="42"/>
      <c r="N135" s="42"/>
      <c r="O135" s="42"/>
      <c r="P135" s="42"/>
      <c r="Q135" s="42"/>
      <c r="R135" s="42"/>
      <c r="S135" s="42"/>
      <c r="T135" s="42"/>
      <c r="U135" s="42"/>
      <c r="V135" s="42"/>
      <c r="W135" s="42"/>
      <c r="X135" s="42"/>
      <c r="Y135" s="42"/>
      <c r="Z135" s="42"/>
    </row>
    <row r="136" spans="1:26" ht="13.5" hidden="1" customHeight="1" x14ac:dyDescent="0.3">
      <c r="A136" s="42"/>
      <c r="B136" s="42"/>
      <c r="C136" s="42"/>
      <c r="D136" s="42"/>
      <c r="E136" s="42"/>
      <c r="F136" s="42"/>
      <c r="G136" s="42"/>
      <c r="H136" s="42"/>
      <c r="I136" s="42"/>
      <c r="J136" s="386"/>
      <c r="K136" s="42"/>
      <c r="L136" s="42"/>
      <c r="M136" s="42"/>
      <c r="N136" s="42"/>
      <c r="O136" s="42"/>
      <c r="P136" s="42"/>
      <c r="Q136" s="42"/>
      <c r="R136" s="42"/>
      <c r="S136" s="42"/>
      <c r="T136" s="42"/>
      <c r="U136" s="42"/>
      <c r="V136" s="42"/>
      <c r="W136" s="42"/>
      <c r="X136" s="42"/>
      <c r="Y136" s="42"/>
      <c r="Z136" s="42"/>
    </row>
    <row r="137" spans="1:26" ht="13.5" hidden="1" customHeight="1" x14ac:dyDescent="0.3">
      <c r="A137" s="42"/>
      <c r="B137" s="42"/>
      <c r="C137" s="42"/>
      <c r="D137" s="42"/>
      <c r="E137" s="42"/>
      <c r="F137" s="42"/>
      <c r="G137" s="42"/>
      <c r="H137" s="42"/>
      <c r="I137" s="42"/>
      <c r="J137" s="386"/>
      <c r="K137" s="42"/>
      <c r="L137" s="42"/>
      <c r="M137" s="42"/>
      <c r="N137" s="42"/>
      <c r="O137" s="42"/>
      <c r="P137" s="42"/>
      <c r="Q137" s="42"/>
      <c r="R137" s="42"/>
      <c r="S137" s="42"/>
      <c r="T137" s="42"/>
      <c r="U137" s="42"/>
      <c r="V137" s="42"/>
      <c r="W137" s="42"/>
      <c r="X137" s="42"/>
      <c r="Y137" s="42"/>
      <c r="Z137" s="42"/>
    </row>
    <row r="138" spans="1:26" ht="13.5" hidden="1" customHeight="1" x14ac:dyDescent="0.3">
      <c r="A138" s="42"/>
      <c r="B138" s="42"/>
      <c r="C138" s="42"/>
      <c r="D138" s="42"/>
      <c r="E138" s="42"/>
      <c r="F138" s="42"/>
      <c r="G138" s="42"/>
      <c r="H138" s="42"/>
      <c r="I138" s="42"/>
      <c r="J138" s="386"/>
      <c r="K138" s="42"/>
      <c r="L138" s="42"/>
      <c r="M138" s="42"/>
      <c r="N138" s="42"/>
      <c r="O138" s="42"/>
      <c r="P138" s="42"/>
      <c r="Q138" s="42"/>
      <c r="R138" s="42"/>
      <c r="S138" s="42"/>
      <c r="T138" s="42"/>
      <c r="U138" s="42"/>
      <c r="V138" s="42"/>
      <c r="W138" s="42"/>
      <c r="X138" s="42"/>
      <c r="Y138" s="42"/>
      <c r="Z138" s="42"/>
    </row>
    <row r="139" spans="1:26" ht="13.5" hidden="1" customHeight="1" x14ac:dyDescent="0.3">
      <c r="A139" s="42"/>
      <c r="B139" s="42"/>
      <c r="C139" s="42"/>
      <c r="D139" s="42"/>
      <c r="E139" s="42"/>
      <c r="F139" s="42"/>
      <c r="G139" s="42"/>
      <c r="H139" s="42"/>
      <c r="I139" s="42"/>
      <c r="J139" s="386"/>
      <c r="K139" s="42"/>
      <c r="L139" s="42"/>
      <c r="M139" s="42"/>
      <c r="N139" s="42"/>
      <c r="O139" s="42"/>
      <c r="P139" s="42"/>
      <c r="Q139" s="42"/>
      <c r="R139" s="42"/>
      <c r="S139" s="42"/>
      <c r="T139" s="42"/>
      <c r="U139" s="42"/>
      <c r="V139" s="42"/>
      <c r="W139" s="42"/>
      <c r="X139" s="42"/>
      <c r="Y139" s="42"/>
      <c r="Z139" s="42"/>
    </row>
    <row r="140" spans="1:26" ht="13.5" hidden="1" customHeight="1" x14ac:dyDescent="0.3">
      <c r="A140" s="42"/>
      <c r="B140" s="42"/>
      <c r="C140" s="42"/>
      <c r="D140" s="42"/>
      <c r="E140" s="42"/>
      <c r="F140" s="42"/>
      <c r="G140" s="42"/>
      <c r="H140" s="42"/>
      <c r="I140" s="42"/>
      <c r="J140" s="386"/>
      <c r="K140" s="42"/>
      <c r="L140" s="42"/>
      <c r="M140" s="42"/>
      <c r="N140" s="42"/>
      <c r="O140" s="42"/>
      <c r="P140" s="42"/>
      <c r="Q140" s="42"/>
      <c r="R140" s="42"/>
      <c r="S140" s="42"/>
      <c r="T140" s="42"/>
      <c r="U140" s="42"/>
      <c r="V140" s="42"/>
      <c r="W140" s="42"/>
      <c r="X140" s="42"/>
      <c r="Y140" s="42"/>
      <c r="Z140" s="42"/>
    </row>
    <row r="141" spans="1:26" ht="13.5" hidden="1" customHeight="1" x14ac:dyDescent="0.3">
      <c r="A141" s="42"/>
      <c r="B141" s="42"/>
      <c r="C141" s="42"/>
      <c r="D141" s="42"/>
      <c r="E141" s="42"/>
      <c r="F141" s="42"/>
      <c r="G141" s="42"/>
      <c r="H141" s="42"/>
      <c r="I141" s="42"/>
      <c r="J141" s="386"/>
      <c r="K141" s="42"/>
      <c r="L141" s="42"/>
      <c r="M141" s="42"/>
      <c r="N141" s="42"/>
      <c r="O141" s="42"/>
      <c r="P141" s="42"/>
      <c r="Q141" s="42"/>
      <c r="R141" s="42"/>
      <c r="S141" s="42"/>
      <c r="T141" s="42"/>
      <c r="U141" s="42"/>
      <c r="V141" s="42"/>
      <c r="W141" s="42"/>
      <c r="X141" s="42"/>
      <c r="Y141" s="42"/>
      <c r="Z141" s="42"/>
    </row>
    <row r="142" spans="1:26" ht="13.5" hidden="1" customHeight="1" x14ac:dyDescent="0.3">
      <c r="A142" s="42"/>
      <c r="B142" s="42"/>
      <c r="C142" s="42"/>
      <c r="D142" s="42"/>
      <c r="E142" s="42"/>
      <c r="F142" s="42"/>
      <c r="G142" s="42"/>
      <c r="H142" s="42"/>
      <c r="I142" s="42"/>
      <c r="J142" s="386"/>
      <c r="K142" s="42"/>
      <c r="L142" s="42"/>
      <c r="M142" s="42"/>
      <c r="N142" s="42"/>
      <c r="O142" s="42"/>
      <c r="P142" s="42"/>
      <c r="Q142" s="42"/>
      <c r="R142" s="42"/>
      <c r="S142" s="42"/>
      <c r="T142" s="42"/>
      <c r="U142" s="42"/>
      <c r="V142" s="42"/>
      <c r="W142" s="42"/>
      <c r="X142" s="42"/>
      <c r="Y142" s="42"/>
      <c r="Z142" s="42"/>
    </row>
    <row r="143" spans="1:26" ht="13.5" hidden="1" customHeight="1" x14ac:dyDescent="0.3">
      <c r="A143" s="42"/>
      <c r="B143" s="42"/>
      <c r="C143" s="42"/>
      <c r="D143" s="42"/>
      <c r="E143" s="42"/>
      <c r="F143" s="42"/>
      <c r="G143" s="42"/>
      <c r="H143" s="42"/>
      <c r="I143" s="42"/>
      <c r="J143" s="386"/>
      <c r="K143" s="42"/>
      <c r="L143" s="42"/>
      <c r="M143" s="42"/>
      <c r="N143" s="42"/>
      <c r="O143" s="42"/>
      <c r="P143" s="42"/>
      <c r="Q143" s="42"/>
      <c r="R143" s="42"/>
      <c r="S143" s="42"/>
      <c r="T143" s="42"/>
      <c r="U143" s="42"/>
      <c r="V143" s="42"/>
      <c r="W143" s="42"/>
      <c r="X143" s="42"/>
      <c r="Y143" s="42"/>
      <c r="Z143" s="42"/>
    </row>
    <row r="144" spans="1:26" ht="13.5" hidden="1" customHeight="1" x14ac:dyDescent="0.3">
      <c r="A144" s="42"/>
      <c r="B144" s="42"/>
      <c r="C144" s="42"/>
      <c r="D144" s="42"/>
      <c r="E144" s="42"/>
      <c r="F144" s="42"/>
      <c r="G144" s="42"/>
      <c r="H144" s="42"/>
      <c r="I144" s="42"/>
      <c r="J144" s="386"/>
      <c r="K144" s="42"/>
      <c r="L144" s="42"/>
      <c r="M144" s="42"/>
      <c r="N144" s="42"/>
      <c r="O144" s="42"/>
      <c r="P144" s="42"/>
      <c r="Q144" s="42"/>
      <c r="R144" s="42"/>
      <c r="S144" s="42"/>
      <c r="T144" s="42"/>
      <c r="U144" s="42"/>
      <c r="V144" s="42"/>
      <c r="W144" s="42"/>
      <c r="X144" s="42"/>
      <c r="Y144" s="42"/>
      <c r="Z144" s="42"/>
    </row>
    <row r="145" spans="1:26" ht="13.5" hidden="1" customHeight="1" x14ac:dyDescent="0.3">
      <c r="A145" s="42"/>
      <c r="B145" s="42"/>
      <c r="C145" s="42"/>
      <c r="D145" s="42"/>
      <c r="E145" s="42"/>
      <c r="F145" s="42"/>
      <c r="G145" s="42"/>
      <c r="H145" s="42"/>
      <c r="I145" s="42"/>
      <c r="J145" s="386"/>
      <c r="K145" s="42"/>
      <c r="L145" s="42"/>
      <c r="M145" s="42"/>
      <c r="N145" s="42"/>
      <c r="O145" s="42"/>
      <c r="P145" s="42"/>
      <c r="Q145" s="42"/>
      <c r="R145" s="42"/>
      <c r="S145" s="42"/>
      <c r="T145" s="42"/>
      <c r="U145" s="42"/>
      <c r="V145" s="42"/>
      <c r="W145" s="42"/>
      <c r="X145" s="42"/>
      <c r="Y145" s="42"/>
      <c r="Z145" s="42"/>
    </row>
    <row r="146" spans="1:26" ht="13.5" hidden="1" customHeight="1" x14ac:dyDescent="0.3">
      <c r="A146" s="42"/>
      <c r="B146" s="42"/>
      <c r="C146" s="42"/>
      <c r="D146" s="42"/>
      <c r="E146" s="42"/>
      <c r="F146" s="42"/>
      <c r="G146" s="42"/>
      <c r="H146" s="42"/>
      <c r="I146" s="42"/>
      <c r="J146" s="386"/>
      <c r="K146" s="42"/>
      <c r="L146" s="42"/>
      <c r="M146" s="42"/>
      <c r="N146" s="42"/>
      <c r="O146" s="42"/>
      <c r="P146" s="42"/>
      <c r="Q146" s="42"/>
      <c r="R146" s="42"/>
      <c r="S146" s="42"/>
      <c r="T146" s="42"/>
      <c r="U146" s="42"/>
      <c r="V146" s="42"/>
      <c r="W146" s="42"/>
      <c r="X146" s="42"/>
      <c r="Y146" s="42"/>
      <c r="Z146" s="42"/>
    </row>
    <row r="147" spans="1:26" ht="13.5" hidden="1" customHeight="1" x14ac:dyDescent="0.3">
      <c r="A147" s="42"/>
      <c r="B147" s="42"/>
      <c r="C147" s="42"/>
      <c r="D147" s="42"/>
      <c r="E147" s="42"/>
      <c r="F147" s="42"/>
      <c r="G147" s="42"/>
      <c r="H147" s="42"/>
      <c r="I147" s="42"/>
      <c r="J147" s="386"/>
      <c r="K147" s="42"/>
      <c r="L147" s="42"/>
      <c r="M147" s="42"/>
      <c r="N147" s="42"/>
      <c r="O147" s="42"/>
      <c r="P147" s="42"/>
      <c r="Q147" s="42"/>
      <c r="R147" s="42"/>
      <c r="S147" s="42"/>
      <c r="T147" s="42"/>
      <c r="U147" s="42"/>
      <c r="V147" s="42"/>
      <c r="W147" s="42"/>
      <c r="X147" s="42"/>
      <c r="Y147" s="42"/>
      <c r="Z147" s="42"/>
    </row>
    <row r="148" spans="1:26" ht="13.5" hidden="1" customHeight="1" x14ac:dyDescent="0.3">
      <c r="A148" s="42"/>
      <c r="B148" s="42"/>
      <c r="C148" s="42"/>
      <c r="D148" s="42"/>
      <c r="E148" s="42"/>
      <c r="F148" s="42"/>
      <c r="G148" s="42"/>
      <c r="H148" s="42"/>
      <c r="I148" s="42"/>
      <c r="J148" s="386"/>
      <c r="K148" s="42"/>
      <c r="L148" s="42"/>
      <c r="M148" s="42"/>
      <c r="N148" s="42"/>
      <c r="O148" s="42"/>
      <c r="P148" s="42"/>
      <c r="Q148" s="42"/>
      <c r="R148" s="42"/>
      <c r="S148" s="42"/>
      <c r="T148" s="42"/>
      <c r="U148" s="42"/>
      <c r="V148" s="42"/>
      <c r="W148" s="42"/>
      <c r="X148" s="42"/>
      <c r="Y148" s="42"/>
      <c r="Z148" s="42"/>
    </row>
    <row r="149" spans="1:26" ht="13.5" hidden="1" customHeight="1" x14ac:dyDescent="0.3">
      <c r="A149" s="42"/>
      <c r="B149" s="42"/>
      <c r="C149" s="42"/>
      <c r="D149" s="42"/>
      <c r="E149" s="42"/>
      <c r="F149" s="42"/>
      <c r="G149" s="42"/>
      <c r="H149" s="42"/>
      <c r="I149" s="42"/>
      <c r="J149" s="386"/>
      <c r="K149" s="42"/>
      <c r="L149" s="42"/>
      <c r="M149" s="42"/>
      <c r="N149" s="42"/>
      <c r="O149" s="42"/>
      <c r="P149" s="42"/>
      <c r="Q149" s="42"/>
      <c r="R149" s="42"/>
      <c r="S149" s="42"/>
      <c r="T149" s="42"/>
      <c r="U149" s="42"/>
      <c r="V149" s="42"/>
      <c r="W149" s="42"/>
      <c r="X149" s="42"/>
      <c r="Y149" s="42"/>
      <c r="Z149" s="42"/>
    </row>
    <row r="150" spans="1:26" ht="13.5" hidden="1" customHeight="1" x14ac:dyDescent="0.3">
      <c r="A150" s="42"/>
      <c r="B150" s="42"/>
      <c r="C150" s="42"/>
      <c r="D150" s="42"/>
      <c r="E150" s="42"/>
      <c r="F150" s="42"/>
      <c r="G150" s="42"/>
      <c r="H150" s="42"/>
      <c r="I150" s="42"/>
      <c r="J150" s="386"/>
      <c r="K150" s="42"/>
      <c r="L150" s="42"/>
      <c r="M150" s="42"/>
      <c r="N150" s="42"/>
      <c r="O150" s="42"/>
      <c r="P150" s="42"/>
      <c r="Q150" s="42"/>
      <c r="R150" s="42"/>
      <c r="S150" s="42"/>
      <c r="T150" s="42"/>
      <c r="U150" s="42"/>
      <c r="V150" s="42"/>
      <c r="W150" s="42"/>
      <c r="X150" s="42"/>
      <c r="Y150" s="42"/>
      <c r="Z150" s="42"/>
    </row>
    <row r="151" spans="1:26" ht="13.5" hidden="1" customHeight="1" x14ac:dyDescent="0.3">
      <c r="A151" s="42"/>
      <c r="B151" s="42"/>
      <c r="C151" s="42"/>
      <c r="D151" s="42"/>
      <c r="E151" s="42"/>
      <c r="F151" s="42"/>
      <c r="G151" s="42"/>
      <c r="H151" s="42"/>
      <c r="I151" s="42"/>
      <c r="J151" s="386"/>
      <c r="K151" s="42"/>
      <c r="L151" s="42"/>
      <c r="M151" s="42"/>
      <c r="N151" s="42"/>
      <c r="O151" s="42"/>
      <c r="P151" s="42"/>
      <c r="Q151" s="42"/>
      <c r="R151" s="42"/>
      <c r="S151" s="42"/>
      <c r="T151" s="42"/>
      <c r="U151" s="42"/>
      <c r="V151" s="42"/>
      <c r="W151" s="42"/>
      <c r="X151" s="42"/>
      <c r="Y151" s="42"/>
      <c r="Z151" s="42"/>
    </row>
    <row r="152" spans="1:26" ht="13.5" hidden="1" customHeight="1" x14ac:dyDescent="0.3">
      <c r="A152" s="42"/>
      <c r="B152" s="42"/>
      <c r="C152" s="42"/>
      <c r="D152" s="42"/>
      <c r="E152" s="42"/>
      <c r="F152" s="42"/>
      <c r="G152" s="42"/>
      <c r="H152" s="42"/>
      <c r="I152" s="42"/>
      <c r="J152" s="386"/>
      <c r="K152" s="42"/>
      <c r="L152" s="42"/>
      <c r="M152" s="42"/>
      <c r="N152" s="42"/>
      <c r="O152" s="42"/>
      <c r="P152" s="42"/>
      <c r="Q152" s="42"/>
      <c r="R152" s="42"/>
      <c r="S152" s="42"/>
      <c r="T152" s="42"/>
      <c r="U152" s="42"/>
      <c r="V152" s="42"/>
      <c r="W152" s="42"/>
      <c r="X152" s="42"/>
      <c r="Y152" s="42"/>
      <c r="Z152" s="42"/>
    </row>
    <row r="153" spans="1:26" ht="13.5" hidden="1" customHeight="1" x14ac:dyDescent="0.3">
      <c r="A153" s="42"/>
      <c r="B153" s="42"/>
      <c r="C153" s="42"/>
      <c r="D153" s="42"/>
      <c r="E153" s="42"/>
      <c r="F153" s="42"/>
      <c r="G153" s="42"/>
      <c r="H153" s="42"/>
      <c r="I153" s="42"/>
      <c r="J153" s="386"/>
      <c r="K153" s="42"/>
      <c r="L153" s="42"/>
      <c r="M153" s="42"/>
      <c r="N153" s="42"/>
      <c r="O153" s="42"/>
      <c r="P153" s="42"/>
      <c r="Q153" s="42"/>
      <c r="R153" s="42"/>
      <c r="S153" s="42"/>
      <c r="T153" s="42"/>
      <c r="U153" s="42"/>
      <c r="V153" s="42"/>
      <c r="W153" s="42"/>
      <c r="X153" s="42"/>
      <c r="Y153" s="42"/>
      <c r="Z153" s="42"/>
    </row>
    <row r="154" spans="1:26" ht="13.5" hidden="1" customHeight="1" x14ac:dyDescent="0.3">
      <c r="A154" s="42"/>
      <c r="B154" s="42"/>
      <c r="C154" s="42"/>
      <c r="D154" s="42"/>
      <c r="E154" s="42"/>
      <c r="F154" s="42"/>
      <c r="G154" s="42"/>
      <c r="H154" s="42"/>
      <c r="I154" s="42"/>
      <c r="J154" s="386"/>
      <c r="K154" s="42"/>
      <c r="L154" s="42"/>
      <c r="M154" s="42"/>
      <c r="N154" s="42"/>
      <c r="O154" s="42"/>
      <c r="P154" s="42"/>
      <c r="Q154" s="42"/>
      <c r="R154" s="42"/>
      <c r="S154" s="42"/>
      <c r="T154" s="42"/>
      <c r="U154" s="42"/>
      <c r="V154" s="42"/>
      <c r="W154" s="42"/>
      <c r="X154" s="42"/>
      <c r="Y154" s="42"/>
      <c r="Z154" s="42"/>
    </row>
    <row r="155" spans="1:26" ht="13.5" hidden="1" customHeight="1" x14ac:dyDescent="0.3">
      <c r="A155" s="42"/>
      <c r="B155" s="42"/>
      <c r="C155" s="42"/>
      <c r="D155" s="42"/>
      <c r="E155" s="42"/>
      <c r="F155" s="42"/>
      <c r="G155" s="42"/>
      <c r="H155" s="42"/>
      <c r="I155" s="42"/>
      <c r="J155" s="386"/>
      <c r="K155" s="42"/>
      <c r="L155" s="42"/>
      <c r="M155" s="42"/>
      <c r="N155" s="42"/>
      <c r="O155" s="42"/>
      <c r="P155" s="42"/>
      <c r="Q155" s="42"/>
      <c r="R155" s="42"/>
      <c r="S155" s="42"/>
      <c r="T155" s="42"/>
      <c r="U155" s="42"/>
      <c r="V155" s="42"/>
      <c r="W155" s="42"/>
      <c r="X155" s="42"/>
      <c r="Y155" s="42"/>
      <c r="Z155" s="42"/>
    </row>
    <row r="156" spans="1:26" ht="13.5" hidden="1" customHeight="1" x14ac:dyDescent="0.3">
      <c r="A156" s="42"/>
      <c r="B156" s="42"/>
      <c r="C156" s="42"/>
      <c r="D156" s="42"/>
      <c r="E156" s="42"/>
      <c r="F156" s="42"/>
      <c r="G156" s="42"/>
      <c r="H156" s="42"/>
      <c r="I156" s="42"/>
      <c r="J156" s="386"/>
      <c r="K156" s="42"/>
      <c r="L156" s="42"/>
      <c r="M156" s="42"/>
      <c r="N156" s="42"/>
      <c r="O156" s="42"/>
      <c r="P156" s="42"/>
      <c r="Q156" s="42"/>
      <c r="R156" s="42"/>
      <c r="S156" s="42"/>
      <c r="T156" s="42"/>
      <c r="U156" s="42"/>
      <c r="V156" s="42"/>
      <c r="W156" s="42"/>
      <c r="X156" s="42"/>
      <c r="Y156" s="42"/>
      <c r="Z156" s="42"/>
    </row>
    <row r="157" spans="1:26" ht="13.5" hidden="1" customHeight="1" x14ac:dyDescent="0.3">
      <c r="A157" s="42"/>
      <c r="B157" s="42"/>
      <c r="C157" s="42"/>
      <c r="D157" s="42"/>
      <c r="E157" s="42"/>
      <c r="F157" s="42"/>
      <c r="G157" s="42"/>
      <c r="H157" s="42"/>
      <c r="I157" s="42"/>
      <c r="J157" s="386"/>
      <c r="K157" s="42"/>
      <c r="L157" s="42"/>
      <c r="M157" s="42"/>
      <c r="N157" s="42"/>
      <c r="O157" s="42"/>
      <c r="P157" s="42"/>
      <c r="Q157" s="42"/>
      <c r="R157" s="42"/>
      <c r="S157" s="42"/>
      <c r="T157" s="42"/>
      <c r="U157" s="42"/>
      <c r="V157" s="42"/>
      <c r="W157" s="42"/>
      <c r="X157" s="42"/>
      <c r="Y157" s="42"/>
      <c r="Z157" s="42"/>
    </row>
    <row r="158" spans="1:26" ht="13.5" hidden="1" customHeight="1" x14ac:dyDescent="0.3">
      <c r="A158" s="42"/>
      <c r="B158" s="42"/>
      <c r="C158" s="42"/>
      <c r="D158" s="42"/>
      <c r="E158" s="42"/>
      <c r="F158" s="42"/>
      <c r="G158" s="42"/>
      <c r="H158" s="42"/>
      <c r="I158" s="42"/>
      <c r="J158" s="386"/>
      <c r="K158" s="42"/>
      <c r="L158" s="42"/>
      <c r="M158" s="42"/>
      <c r="N158" s="42"/>
      <c r="O158" s="42"/>
      <c r="P158" s="42"/>
      <c r="Q158" s="42"/>
      <c r="R158" s="42"/>
      <c r="S158" s="42"/>
      <c r="T158" s="42"/>
      <c r="U158" s="42"/>
      <c r="V158" s="42"/>
      <c r="W158" s="42"/>
      <c r="X158" s="42"/>
      <c r="Y158" s="42"/>
      <c r="Z158" s="42"/>
    </row>
    <row r="159" spans="1:26" ht="13.5" hidden="1" customHeight="1" x14ac:dyDescent="0.3">
      <c r="A159" s="42"/>
      <c r="B159" s="42"/>
      <c r="C159" s="42"/>
      <c r="D159" s="42"/>
      <c r="E159" s="42"/>
      <c r="F159" s="42"/>
      <c r="G159" s="42"/>
      <c r="H159" s="42"/>
      <c r="I159" s="42"/>
      <c r="J159" s="386"/>
      <c r="K159" s="42"/>
      <c r="L159" s="42"/>
      <c r="M159" s="42"/>
      <c r="N159" s="42"/>
      <c r="O159" s="42"/>
      <c r="P159" s="42"/>
      <c r="Q159" s="42"/>
      <c r="R159" s="42"/>
      <c r="S159" s="42"/>
      <c r="T159" s="42"/>
      <c r="U159" s="42"/>
      <c r="V159" s="42"/>
      <c r="W159" s="42"/>
      <c r="X159" s="42"/>
      <c r="Y159" s="42"/>
      <c r="Z159" s="42"/>
    </row>
    <row r="160" spans="1:26" ht="13.5" hidden="1" customHeight="1" x14ac:dyDescent="0.3">
      <c r="A160" s="42"/>
      <c r="B160" s="42"/>
      <c r="C160" s="42"/>
      <c r="D160" s="42"/>
      <c r="E160" s="42"/>
      <c r="F160" s="42"/>
      <c r="G160" s="42"/>
      <c r="H160" s="42"/>
      <c r="I160" s="42"/>
      <c r="J160" s="386"/>
      <c r="K160" s="42"/>
      <c r="L160" s="42"/>
      <c r="M160" s="42"/>
      <c r="N160" s="42"/>
      <c r="O160" s="42"/>
      <c r="P160" s="42"/>
      <c r="Q160" s="42"/>
      <c r="R160" s="42"/>
      <c r="S160" s="42"/>
      <c r="T160" s="42"/>
      <c r="U160" s="42"/>
      <c r="V160" s="42"/>
      <c r="W160" s="42"/>
      <c r="X160" s="42"/>
      <c r="Y160" s="42"/>
      <c r="Z160" s="42"/>
    </row>
    <row r="161" spans="1:26" ht="13.5" hidden="1" customHeight="1" x14ac:dyDescent="0.3">
      <c r="A161" s="42"/>
      <c r="B161" s="42"/>
      <c r="C161" s="42"/>
      <c r="D161" s="42"/>
      <c r="E161" s="42"/>
      <c r="F161" s="42"/>
      <c r="G161" s="42"/>
      <c r="H161" s="42"/>
      <c r="I161" s="42"/>
      <c r="J161" s="386"/>
      <c r="K161" s="42"/>
      <c r="L161" s="42"/>
      <c r="M161" s="42"/>
      <c r="N161" s="42"/>
      <c r="O161" s="42"/>
      <c r="P161" s="42"/>
      <c r="Q161" s="42"/>
      <c r="R161" s="42"/>
      <c r="S161" s="42"/>
      <c r="T161" s="42"/>
      <c r="U161" s="42"/>
      <c r="V161" s="42"/>
      <c r="W161" s="42"/>
      <c r="X161" s="42"/>
      <c r="Y161" s="42"/>
      <c r="Z161" s="42"/>
    </row>
    <row r="162" spans="1:26" ht="13.5" hidden="1" customHeight="1" x14ac:dyDescent="0.3">
      <c r="A162" s="42"/>
      <c r="B162" s="42"/>
      <c r="C162" s="42"/>
      <c r="D162" s="42"/>
      <c r="E162" s="42"/>
      <c r="F162" s="42"/>
      <c r="G162" s="42"/>
      <c r="H162" s="42"/>
      <c r="I162" s="42"/>
      <c r="J162" s="386"/>
      <c r="K162" s="42"/>
      <c r="L162" s="42"/>
      <c r="M162" s="42"/>
      <c r="N162" s="42"/>
      <c r="O162" s="42"/>
      <c r="P162" s="42"/>
      <c r="Q162" s="42"/>
      <c r="R162" s="42"/>
      <c r="S162" s="42"/>
      <c r="T162" s="42"/>
      <c r="U162" s="42"/>
      <c r="V162" s="42"/>
      <c r="W162" s="42"/>
      <c r="X162" s="42"/>
      <c r="Y162" s="42"/>
      <c r="Z162" s="42"/>
    </row>
    <row r="163" spans="1:26" ht="13.5" hidden="1" customHeight="1" x14ac:dyDescent="0.3">
      <c r="A163" s="42"/>
      <c r="B163" s="42"/>
      <c r="C163" s="42"/>
      <c r="D163" s="42"/>
      <c r="E163" s="42"/>
      <c r="F163" s="42"/>
      <c r="G163" s="42"/>
      <c r="H163" s="42"/>
      <c r="I163" s="42"/>
      <c r="J163" s="386"/>
      <c r="K163" s="42"/>
      <c r="L163" s="42"/>
      <c r="M163" s="42"/>
      <c r="N163" s="42"/>
      <c r="O163" s="42"/>
      <c r="P163" s="42"/>
      <c r="Q163" s="42"/>
      <c r="R163" s="42"/>
      <c r="S163" s="42"/>
      <c r="T163" s="42"/>
      <c r="U163" s="42"/>
      <c r="V163" s="42"/>
      <c r="W163" s="42"/>
      <c r="X163" s="42"/>
      <c r="Y163" s="42"/>
      <c r="Z163" s="42"/>
    </row>
    <row r="164" spans="1:26" ht="13.5" hidden="1" customHeight="1" x14ac:dyDescent="0.3">
      <c r="A164" s="42"/>
      <c r="B164" s="42"/>
      <c r="C164" s="42"/>
      <c r="D164" s="42"/>
      <c r="E164" s="42"/>
      <c r="F164" s="42"/>
      <c r="G164" s="42"/>
      <c r="H164" s="42"/>
      <c r="I164" s="42"/>
      <c r="J164" s="386"/>
      <c r="K164" s="42"/>
      <c r="L164" s="42"/>
      <c r="M164" s="42"/>
      <c r="N164" s="42"/>
      <c r="O164" s="42"/>
      <c r="P164" s="42"/>
      <c r="Q164" s="42"/>
      <c r="R164" s="42"/>
      <c r="S164" s="42"/>
      <c r="T164" s="42"/>
      <c r="U164" s="42"/>
      <c r="V164" s="42"/>
      <c r="W164" s="42"/>
      <c r="X164" s="42"/>
      <c r="Y164" s="42"/>
      <c r="Z164" s="42"/>
    </row>
    <row r="165" spans="1:26" ht="13.5" hidden="1" customHeight="1" x14ac:dyDescent="0.3">
      <c r="A165" s="42"/>
      <c r="B165" s="42"/>
      <c r="C165" s="42"/>
      <c r="D165" s="42"/>
      <c r="E165" s="42"/>
      <c r="F165" s="42"/>
      <c r="G165" s="42"/>
      <c r="H165" s="42"/>
      <c r="I165" s="42"/>
      <c r="J165" s="386"/>
      <c r="K165" s="42"/>
      <c r="L165" s="42"/>
      <c r="M165" s="42"/>
      <c r="N165" s="42"/>
      <c r="O165" s="42"/>
      <c r="P165" s="42"/>
      <c r="Q165" s="42"/>
      <c r="R165" s="42"/>
      <c r="S165" s="42"/>
      <c r="T165" s="42"/>
      <c r="U165" s="42"/>
      <c r="V165" s="42"/>
      <c r="W165" s="42"/>
      <c r="X165" s="42"/>
      <c r="Y165" s="42"/>
      <c r="Z165" s="42"/>
    </row>
    <row r="166" spans="1:26" ht="13.5" hidden="1" customHeight="1" x14ac:dyDescent="0.3">
      <c r="A166" s="42"/>
      <c r="B166" s="42"/>
      <c r="C166" s="42"/>
      <c r="D166" s="42"/>
      <c r="E166" s="42"/>
      <c r="F166" s="42"/>
      <c r="G166" s="42"/>
      <c r="H166" s="42"/>
      <c r="I166" s="42"/>
      <c r="J166" s="386"/>
      <c r="K166" s="42"/>
      <c r="L166" s="42"/>
      <c r="M166" s="42"/>
      <c r="N166" s="42"/>
      <c r="O166" s="42"/>
      <c r="P166" s="42"/>
      <c r="Q166" s="42"/>
      <c r="R166" s="42"/>
      <c r="S166" s="42"/>
      <c r="T166" s="42"/>
      <c r="U166" s="42"/>
      <c r="V166" s="42"/>
      <c r="W166" s="42"/>
      <c r="X166" s="42"/>
      <c r="Y166" s="42"/>
      <c r="Z166" s="42"/>
    </row>
    <row r="167" spans="1:26" ht="13.5" hidden="1" customHeight="1" x14ac:dyDescent="0.3">
      <c r="A167" s="42"/>
      <c r="B167" s="42"/>
      <c r="C167" s="42"/>
      <c r="D167" s="42"/>
      <c r="E167" s="42"/>
      <c r="F167" s="42"/>
      <c r="G167" s="42"/>
      <c r="H167" s="42"/>
      <c r="I167" s="42"/>
      <c r="J167" s="386"/>
      <c r="K167" s="42"/>
      <c r="L167" s="42"/>
      <c r="M167" s="42"/>
      <c r="N167" s="42"/>
      <c r="O167" s="42"/>
      <c r="P167" s="42"/>
      <c r="Q167" s="42"/>
      <c r="R167" s="42"/>
      <c r="S167" s="42"/>
      <c r="T167" s="42"/>
      <c r="U167" s="42"/>
      <c r="V167" s="42"/>
      <c r="W167" s="42"/>
      <c r="X167" s="42"/>
      <c r="Y167" s="42"/>
      <c r="Z167" s="42"/>
    </row>
    <row r="168" spans="1:26" ht="13.5" hidden="1" customHeight="1" x14ac:dyDescent="0.3">
      <c r="A168" s="42"/>
      <c r="B168" s="42"/>
      <c r="C168" s="42"/>
      <c r="D168" s="42"/>
      <c r="E168" s="42"/>
      <c r="F168" s="42"/>
      <c r="G168" s="42"/>
      <c r="H168" s="42"/>
      <c r="I168" s="42"/>
      <c r="J168" s="386"/>
      <c r="K168" s="42"/>
      <c r="L168" s="42"/>
      <c r="M168" s="42"/>
      <c r="N168" s="42"/>
      <c r="O168" s="42"/>
      <c r="P168" s="42"/>
      <c r="Q168" s="42"/>
      <c r="R168" s="42"/>
      <c r="S168" s="42"/>
      <c r="T168" s="42"/>
      <c r="U168" s="42"/>
      <c r="V168" s="42"/>
      <c r="W168" s="42"/>
      <c r="X168" s="42"/>
      <c r="Y168" s="42"/>
      <c r="Z168" s="42"/>
    </row>
    <row r="169" spans="1:26" ht="13.5" hidden="1" customHeight="1" x14ac:dyDescent="0.3">
      <c r="A169" s="42"/>
      <c r="B169" s="42"/>
      <c r="C169" s="42"/>
      <c r="D169" s="42"/>
      <c r="E169" s="42"/>
      <c r="F169" s="42"/>
      <c r="G169" s="42"/>
      <c r="H169" s="42"/>
      <c r="I169" s="42"/>
      <c r="J169" s="386"/>
      <c r="K169" s="42"/>
      <c r="L169" s="42"/>
      <c r="M169" s="42"/>
      <c r="N169" s="42"/>
      <c r="O169" s="42"/>
      <c r="P169" s="42"/>
      <c r="Q169" s="42"/>
      <c r="R169" s="42"/>
      <c r="S169" s="42"/>
      <c r="T169" s="42"/>
      <c r="U169" s="42"/>
      <c r="V169" s="42"/>
      <c r="W169" s="42"/>
      <c r="X169" s="42"/>
      <c r="Y169" s="42"/>
      <c r="Z169" s="42"/>
    </row>
    <row r="170" spans="1:26" ht="13.5" hidden="1" customHeight="1" x14ac:dyDescent="0.3">
      <c r="A170" s="42"/>
      <c r="B170" s="42"/>
      <c r="C170" s="42"/>
      <c r="D170" s="42"/>
      <c r="E170" s="42"/>
      <c r="F170" s="42"/>
      <c r="G170" s="42"/>
      <c r="H170" s="42"/>
      <c r="I170" s="42"/>
      <c r="J170" s="386"/>
      <c r="K170" s="42"/>
      <c r="L170" s="42"/>
      <c r="M170" s="42"/>
      <c r="N170" s="42"/>
      <c r="O170" s="42"/>
      <c r="P170" s="42"/>
      <c r="Q170" s="42"/>
      <c r="R170" s="42"/>
      <c r="S170" s="42"/>
      <c r="T170" s="42"/>
      <c r="U170" s="42"/>
      <c r="V170" s="42"/>
      <c r="W170" s="42"/>
      <c r="X170" s="42"/>
      <c r="Y170" s="42"/>
      <c r="Z170" s="42"/>
    </row>
    <row r="171" spans="1:26" ht="13.5" hidden="1" customHeight="1" x14ac:dyDescent="0.3">
      <c r="A171" s="42"/>
      <c r="B171" s="42"/>
      <c r="C171" s="42"/>
      <c r="D171" s="42"/>
      <c r="E171" s="42"/>
      <c r="F171" s="42"/>
      <c r="G171" s="42"/>
      <c r="H171" s="42"/>
      <c r="I171" s="42"/>
      <c r="J171" s="386"/>
      <c r="K171" s="42"/>
      <c r="L171" s="42"/>
      <c r="M171" s="42"/>
      <c r="N171" s="42"/>
      <c r="O171" s="42"/>
      <c r="P171" s="42"/>
      <c r="Q171" s="42"/>
      <c r="R171" s="42"/>
      <c r="S171" s="42"/>
      <c r="T171" s="42"/>
      <c r="U171" s="42"/>
      <c r="V171" s="42"/>
      <c r="W171" s="42"/>
      <c r="X171" s="42"/>
      <c r="Y171" s="42"/>
      <c r="Z171" s="42"/>
    </row>
    <row r="172" spans="1:26" ht="13.5" hidden="1" customHeight="1" x14ac:dyDescent="0.3">
      <c r="A172" s="42"/>
      <c r="B172" s="42"/>
      <c r="C172" s="42"/>
      <c r="D172" s="42"/>
      <c r="E172" s="42"/>
      <c r="F172" s="42"/>
      <c r="G172" s="42"/>
      <c r="H172" s="42"/>
      <c r="I172" s="42"/>
      <c r="J172" s="386"/>
      <c r="K172" s="42"/>
      <c r="L172" s="42"/>
      <c r="M172" s="42"/>
      <c r="N172" s="42"/>
      <c r="O172" s="42"/>
      <c r="P172" s="42"/>
      <c r="Q172" s="42"/>
      <c r="R172" s="42"/>
      <c r="S172" s="42"/>
      <c r="T172" s="42"/>
      <c r="U172" s="42"/>
      <c r="V172" s="42"/>
      <c r="W172" s="42"/>
      <c r="X172" s="42"/>
      <c r="Y172" s="42"/>
      <c r="Z172" s="42"/>
    </row>
    <row r="173" spans="1:26" ht="13.5" hidden="1" customHeight="1" x14ac:dyDescent="0.3">
      <c r="A173" s="42"/>
      <c r="B173" s="42"/>
      <c r="C173" s="42"/>
      <c r="D173" s="42"/>
      <c r="E173" s="42"/>
      <c r="F173" s="42"/>
      <c r="G173" s="42"/>
      <c r="H173" s="42"/>
      <c r="I173" s="42"/>
      <c r="J173" s="386"/>
      <c r="K173" s="42"/>
      <c r="L173" s="42"/>
      <c r="M173" s="42"/>
      <c r="N173" s="42"/>
      <c r="O173" s="42"/>
      <c r="P173" s="42"/>
      <c r="Q173" s="42"/>
      <c r="R173" s="42"/>
      <c r="S173" s="42"/>
      <c r="T173" s="42"/>
      <c r="U173" s="42"/>
      <c r="V173" s="42"/>
      <c r="W173" s="42"/>
      <c r="X173" s="42"/>
      <c r="Y173" s="42"/>
      <c r="Z173" s="42"/>
    </row>
    <row r="174" spans="1:26" ht="13.5" hidden="1" customHeight="1" x14ac:dyDescent="0.3">
      <c r="A174" s="42"/>
      <c r="B174" s="42"/>
      <c r="C174" s="42"/>
      <c r="D174" s="42"/>
      <c r="E174" s="42"/>
      <c r="F174" s="42"/>
      <c r="G174" s="42"/>
      <c r="H174" s="42"/>
      <c r="I174" s="42"/>
      <c r="J174" s="386"/>
      <c r="K174" s="42"/>
      <c r="L174" s="42"/>
      <c r="M174" s="42"/>
      <c r="N174" s="42"/>
      <c r="O174" s="42"/>
      <c r="P174" s="42"/>
      <c r="Q174" s="42"/>
      <c r="R174" s="42"/>
      <c r="S174" s="42"/>
      <c r="T174" s="42"/>
      <c r="U174" s="42"/>
      <c r="V174" s="42"/>
      <c r="W174" s="42"/>
      <c r="X174" s="42"/>
      <c r="Y174" s="42"/>
      <c r="Z174" s="42"/>
    </row>
    <row r="175" spans="1:26" ht="13.5" hidden="1" customHeight="1" x14ac:dyDescent="0.3">
      <c r="A175" s="42"/>
      <c r="B175" s="42"/>
      <c r="C175" s="42"/>
      <c r="D175" s="42"/>
      <c r="E175" s="42"/>
      <c r="F175" s="42"/>
      <c r="G175" s="42"/>
      <c r="H175" s="42"/>
      <c r="I175" s="42"/>
      <c r="J175" s="386"/>
      <c r="K175" s="42"/>
      <c r="L175" s="42"/>
      <c r="M175" s="42"/>
      <c r="N175" s="42"/>
      <c r="O175" s="42"/>
      <c r="P175" s="42"/>
      <c r="Q175" s="42"/>
      <c r="R175" s="42"/>
      <c r="S175" s="42"/>
      <c r="T175" s="42"/>
      <c r="U175" s="42"/>
      <c r="V175" s="42"/>
      <c r="W175" s="42"/>
      <c r="X175" s="42"/>
      <c r="Y175" s="42"/>
      <c r="Z175" s="42"/>
    </row>
    <row r="176" spans="1:26" ht="13.5" hidden="1" customHeight="1" x14ac:dyDescent="0.3">
      <c r="A176" s="42"/>
      <c r="B176" s="42"/>
      <c r="C176" s="42"/>
      <c r="D176" s="42"/>
      <c r="E176" s="42"/>
      <c r="F176" s="42"/>
      <c r="G176" s="42"/>
      <c r="H176" s="42"/>
      <c r="I176" s="42"/>
      <c r="J176" s="386"/>
      <c r="K176" s="42"/>
      <c r="L176" s="42"/>
      <c r="M176" s="42"/>
      <c r="N176" s="42"/>
      <c r="O176" s="42"/>
      <c r="P176" s="42"/>
      <c r="Q176" s="42"/>
      <c r="R176" s="42"/>
      <c r="S176" s="42"/>
      <c r="T176" s="42"/>
      <c r="U176" s="42"/>
      <c r="V176" s="42"/>
      <c r="W176" s="42"/>
      <c r="X176" s="42"/>
      <c r="Y176" s="42"/>
      <c r="Z176" s="42"/>
    </row>
    <row r="177" spans="1:26" ht="13.5" hidden="1" customHeight="1" x14ac:dyDescent="0.3">
      <c r="A177" s="42"/>
      <c r="B177" s="42"/>
      <c r="C177" s="42"/>
      <c r="D177" s="42"/>
      <c r="E177" s="42"/>
      <c r="F177" s="42"/>
      <c r="G177" s="42"/>
      <c r="H177" s="42"/>
      <c r="I177" s="42"/>
      <c r="J177" s="386"/>
      <c r="K177" s="42"/>
      <c r="L177" s="42"/>
      <c r="M177" s="42"/>
      <c r="N177" s="42"/>
      <c r="O177" s="42"/>
      <c r="P177" s="42"/>
      <c r="Q177" s="42"/>
      <c r="R177" s="42"/>
      <c r="S177" s="42"/>
      <c r="T177" s="42"/>
      <c r="U177" s="42"/>
      <c r="V177" s="42"/>
      <c r="W177" s="42"/>
      <c r="X177" s="42"/>
      <c r="Y177" s="42"/>
      <c r="Z177" s="42"/>
    </row>
    <row r="178" spans="1:26" ht="13.5" hidden="1" customHeight="1" x14ac:dyDescent="0.3">
      <c r="A178" s="42"/>
      <c r="B178" s="42"/>
      <c r="C178" s="42"/>
      <c r="D178" s="42"/>
      <c r="E178" s="42"/>
      <c r="F178" s="42"/>
      <c r="G178" s="42"/>
      <c r="H178" s="42"/>
      <c r="I178" s="42"/>
      <c r="J178" s="386"/>
      <c r="K178" s="42"/>
      <c r="L178" s="42"/>
      <c r="M178" s="42"/>
      <c r="N178" s="42"/>
      <c r="O178" s="42"/>
      <c r="P178" s="42"/>
      <c r="Q178" s="42"/>
      <c r="R178" s="42"/>
      <c r="S178" s="42"/>
      <c r="T178" s="42"/>
      <c r="U178" s="42"/>
      <c r="V178" s="42"/>
      <c r="W178" s="42"/>
      <c r="X178" s="42"/>
      <c r="Y178" s="42"/>
      <c r="Z178" s="42"/>
    </row>
    <row r="179" spans="1:26" ht="13.5" hidden="1" customHeight="1" x14ac:dyDescent="0.3">
      <c r="A179" s="42"/>
      <c r="B179" s="42"/>
      <c r="C179" s="42"/>
      <c r="D179" s="42"/>
      <c r="E179" s="42"/>
      <c r="F179" s="42"/>
      <c r="G179" s="42"/>
      <c r="H179" s="42"/>
      <c r="I179" s="42"/>
      <c r="J179" s="386"/>
      <c r="K179" s="42"/>
      <c r="L179" s="42"/>
      <c r="M179" s="42"/>
      <c r="N179" s="42"/>
      <c r="O179" s="42"/>
      <c r="P179" s="42"/>
      <c r="Q179" s="42"/>
      <c r="R179" s="42"/>
      <c r="S179" s="42"/>
      <c r="T179" s="42"/>
      <c r="U179" s="42"/>
      <c r="V179" s="42"/>
      <c r="W179" s="42"/>
      <c r="X179" s="42"/>
      <c r="Y179" s="42"/>
      <c r="Z179" s="42"/>
    </row>
    <row r="180" spans="1:26" ht="13.5" hidden="1" customHeight="1" x14ac:dyDescent="0.3">
      <c r="A180" s="42"/>
      <c r="B180" s="42"/>
      <c r="C180" s="42"/>
      <c r="D180" s="42"/>
      <c r="E180" s="42"/>
      <c r="F180" s="42"/>
      <c r="G180" s="42"/>
      <c r="H180" s="42"/>
      <c r="I180" s="42"/>
      <c r="J180" s="386"/>
      <c r="K180" s="42"/>
      <c r="L180" s="42"/>
      <c r="M180" s="42"/>
      <c r="N180" s="42"/>
      <c r="O180" s="42"/>
      <c r="P180" s="42"/>
      <c r="Q180" s="42"/>
      <c r="R180" s="42"/>
      <c r="S180" s="42"/>
      <c r="T180" s="42"/>
      <c r="U180" s="42"/>
      <c r="V180" s="42"/>
      <c r="W180" s="42"/>
      <c r="X180" s="42"/>
      <c r="Y180" s="42"/>
      <c r="Z180" s="42"/>
    </row>
    <row r="181" spans="1:26" ht="13.5" hidden="1" customHeight="1" x14ac:dyDescent="0.3">
      <c r="A181" s="42"/>
      <c r="B181" s="42"/>
      <c r="C181" s="42"/>
      <c r="D181" s="42"/>
      <c r="E181" s="42"/>
      <c r="F181" s="42"/>
      <c r="G181" s="42"/>
      <c r="H181" s="42"/>
      <c r="I181" s="42"/>
      <c r="J181" s="386"/>
      <c r="K181" s="42"/>
      <c r="L181" s="42"/>
      <c r="M181" s="42"/>
      <c r="N181" s="42"/>
      <c r="O181" s="42"/>
      <c r="P181" s="42"/>
      <c r="Q181" s="42"/>
      <c r="R181" s="42"/>
      <c r="S181" s="42"/>
      <c r="T181" s="42"/>
      <c r="U181" s="42"/>
      <c r="V181" s="42"/>
      <c r="W181" s="42"/>
      <c r="X181" s="42"/>
      <c r="Y181" s="42"/>
      <c r="Z181" s="42"/>
    </row>
    <row r="182" spans="1:26" ht="13.5" hidden="1" customHeight="1" x14ac:dyDescent="0.3">
      <c r="A182" s="42"/>
      <c r="B182" s="42"/>
      <c r="C182" s="42"/>
      <c r="D182" s="42"/>
      <c r="E182" s="42"/>
      <c r="F182" s="42"/>
      <c r="G182" s="42"/>
      <c r="H182" s="42"/>
      <c r="I182" s="42"/>
      <c r="J182" s="386"/>
      <c r="K182" s="42"/>
      <c r="L182" s="42"/>
      <c r="M182" s="42"/>
      <c r="N182" s="42"/>
      <c r="O182" s="42"/>
      <c r="P182" s="42"/>
      <c r="Q182" s="42"/>
      <c r="R182" s="42"/>
      <c r="S182" s="42"/>
      <c r="T182" s="42"/>
      <c r="U182" s="42"/>
      <c r="V182" s="42"/>
      <c r="W182" s="42"/>
      <c r="X182" s="42"/>
      <c r="Y182" s="42"/>
      <c r="Z182" s="42"/>
    </row>
    <row r="183" spans="1:26" ht="13.5" hidden="1" customHeight="1" x14ac:dyDescent="0.3">
      <c r="A183" s="42"/>
      <c r="B183" s="42"/>
      <c r="C183" s="42"/>
      <c r="D183" s="42"/>
      <c r="E183" s="42"/>
      <c r="F183" s="42"/>
      <c r="G183" s="42"/>
      <c r="H183" s="42"/>
      <c r="I183" s="42"/>
      <c r="J183" s="386"/>
      <c r="K183" s="42"/>
      <c r="L183" s="42"/>
      <c r="M183" s="42"/>
      <c r="N183" s="42"/>
      <c r="O183" s="42"/>
      <c r="P183" s="42"/>
      <c r="Q183" s="42"/>
      <c r="R183" s="42"/>
      <c r="S183" s="42"/>
      <c r="T183" s="42"/>
      <c r="U183" s="42"/>
      <c r="V183" s="42"/>
      <c r="W183" s="42"/>
      <c r="X183" s="42"/>
      <c r="Y183" s="42"/>
      <c r="Z183" s="42"/>
    </row>
    <row r="184" spans="1:26" ht="13.5" hidden="1" customHeight="1" x14ac:dyDescent="0.3">
      <c r="A184" s="42"/>
      <c r="B184" s="42"/>
      <c r="C184" s="42"/>
      <c r="D184" s="42"/>
      <c r="E184" s="42"/>
      <c r="F184" s="42"/>
      <c r="G184" s="42"/>
      <c r="H184" s="42"/>
      <c r="I184" s="42"/>
      <c r="J184" s="386"/>
      <c r="K184" s="42"/>
      <c r="L184" s="42"/>
      <c r="M184" s="42"/>
      <c r="N184" s="42"/>
      <c r="O184" s="42"/>
      <c r="P184" s="42"/>
      <c r="Q184" s="42"/>
      <c r="R184" s="42"/>
      <c r="S184" s="42"/>
      <c r="T184" s="42"/>
      <c r="U184" s="42"/>
      <c r="V184" s="42"/>
      <c r="W184" s="42"/>
      <c r="X184" s="42"/>
      <c r="Y184" s="42"/>
      <c r="Z184" s="42"/>
    </row>
    <row r="185" spans="1:26" ht="13.5" hidden="1" customHeight="1" x14ac:dyDescent="0.3">
      <c r="A185" s="42"/>
      <c r="B185" s="42"/>
      <c r="C185" s="42"/>
      <c r="D185" s="42"/>
      <c r="E185" s="42"/>
      <c r="F185" s="42"/>
      <c r="G185" s="42"/>
      <c r="H185" s="42"/>
      <c r="I185" s="42"/>
      <c r="J185" s="386"/>
      <c r="K185" s="42"/>
      <c r="L185" s="42"/>
      <c r="M185" s="42"/>
      <c r="N185" s="42"/>
      <c r="O185" s="42"/>
      <c r="P185" s="42"/>
      <c r="Q185" s="42"/>
      <c r="R185" s="42"/>
      <c r="S185" s="42"/>
      <c r="T185" s="42"/>
      <c r="U185" s="42"/>
      <c r="V185" s="42"/>
      <c r="W185" s="42"/>
      <c r="X185" s="42"/>
      <c r="Y185" s="42"/>
      <c r="Z185" s="42"/>
    </row>
    <row r="186" spans="1:26" ht="13.5" hidden="1" customHeight="1" x14ac:dyDescent="0.3">
      <c r="A186" s="42"/>
      <c r="B186" s="42"/>
      <c r="C186" s="42"/>
      <c r="D186" s="42"/>
      <c r="E186" s="42"/>
      <c r="F186" s="42"/>
      <c r="G186" s="42"/>
      <c r="H186" s="42"/>
      <c r="I186" s="42"/>
      <c r="J186" s="386"/>
      <c r="K186" s="42"/>
      <c r="L186" s="42"/>
      <c r="M186" s="42"/>
      <c r="N186" s="42"/>
      <c r="O186" s="42"/>
      <c r="P186" s="42"/>
      <c r="Q186" s="42"/>
      <c r="R186" s="42"/>
      <c r="S186" s="42"/>
      <c r="T186" s="42"/>
      <c r="U186" s="42"/>
      <c r="V186" s="42"/>
      <c r="W186" s="42"/>
      <c r="X186" s="42"/>
      <c r="Y186" s="42"/>
      <c r="Z186" s="42"/>
    </row>
    <row r="187" spans="1:26" ht="13.5" hidden="1" customHeight="1" x14ac:dyDescent="0.3">
      <c r="A187" s="42"/>
      <c r="B187" s="42"/>
      <c r="C187" s="42"/>
      <c r="D187" s="42"/>
      <c r="E187" s="42"/>
      <c r="F187" s="42"/>
      <c r="G187" s="42"/>
      <c r="H187" s="42"/>
      <c r="I187" s="42"/>
      <c r="J187" s="386"/>
      <c r="K187" s="42"/>
      <c r="L187" s="42"/>
      <c r="M187" s="42"/>
      <c r="N187" s="42"/>
      <c r="O187" s="42"/>
      <c r="P187" s="42"/>
      <c r="Q187" s="42"/>
      <c r="R187" s="42"/>
      <c r="S187" s="42"/>
      <c r="T187" s="42"/>
      <c r="U187" s="42"/>
      <c r="V187" s="42"/>
      <c r="W187" s="42"/>
      <c r="X187" s="42"/>
      <c r="Y187" s="42"/>
      <c r="Z187" s="42"/>
    </row>
    <row r="188" spans="1:26" ht="13.5" hidden="1" customHeight="1" x14ac:dyDescent="0.3">
      <c r="A188" s="42"/>
      <c r="B188" s="42"/>
      <c r="C188" s="42"/>
      <c r="D188" s="42"/>
      <c r="E188" s="42"/>
      <c r="F188" s="42"/>
      <c r="G188" s="42"/>
      <c r="H188" s="42"/>
      <c r="I188" s="42"/>
      <c r="J188" s="386"/>
      <c r="K188" s="42"/>
      <c r="L188" s="42"/>
      <c r="M188" s="42"/>
      <c r="N188" s="42"/>
      <c r="O188" s="42"/>
      <c r="P188" s="42"/>
      <c r="Q188" s="42"/>
      <c r="R188" s="42"/>
      <c r="S188" s="42"/>
      <c r="T188" s="42"/>
      <c r="U188" s="42"/>
      <c r="V188" s="42"/>
      <c r="W188" s="42"/>
      <c r="X188" s="42"/>
      <c r="Y188" s="42"/>
      <c r="Z188" s="42"/>
    </row>
    <row r="189" spans="1:26" ht="13.5" hidden="1" customHeight="1" x14ac:dyDescent="0.3">
      <c r="A189" s="42"/>
      <c r="B189" s="42"/>
      <c r="C189" s="42"/>
      <c r="D189" s="42"/>
      <c r="E189" s="42"/>
      <c r="F189" s="42"/>
      <c r="G189" s="42"/>
      <c r="H189" s="42"/>
      <c r="I189" s="42"/>
      <c r="J189" s="386"/>
      <c r="K189" s="42"/>
      <c r="L189" s="42"/>
      <c r="M189" s="42"/>
      <c r="N189" s="42"/>
      <c r="O189" s="42"/>
      <c r="P189" s="42"/>
      <c r="Q189" s="42"/>
      <c r="R189" s="42"/>
      <c r="S189" s="42"/>
      <c r="T189" s="42"/>
      <c r="U189" s="42"/>
      <c r="V189" s="42"/>
      <c r="W189" s="42"/>
      <c r="X189" s="42"/>
      <c r="Y189" s="42"/>
      <c r="Z189" s="42"/>
    </row>
    <row r="190" spans="1:26" ht="13.5" hidden="1" customHeight="1" x14ac:dyDescent="0.3">
      <c r="A190" s="42"/>
      <c r="B190" s="42"/>
      <c r="C190" s="42"/>
      <c r="D190" s="42"/>
      <c r="E190" s="42"/>
      <c r="F190" s="42"/>
      <c r="G190" s="42"/>
      <c r="H190" s="42"/>
      <c r="I190" s="42"/>
      <c r="J190" s="386"/>
      <c r="K190" s="42"/>
      <c r="L190" s="42"/>
      <c r="M190" s="42"/>
      <c r="N190" s="42"/>
      <c r="O190" s="42"/>
      <c r="P190" s="42"/>
      <c r="Q190" s="42"/>
      <c r="R190" s="42"/>
      <c r="S190" s="42"/>
      <c r="T190" s="42"/>
      <c r="U190" s="42"/>
      <c r="V190" s="42"/>
      <c r="W190" s="42"/>
      <c r="X190" s="42"/>
      <c r="Y190" s="42"/>
      <c r="Z190" s="42"/>
    </row>
    <row r="191" spans="1:26" ht="13.5" hidden="1" customHeight="1" x14ac:dyDescent="0.3">
      <c r="A191" s="42"/>
      <c r="B191" s="42"/>
      <c r="C191" s="42"/>
      <c r="D191" s="42"/>
      <c r="E191" s="42"/>
      <c r="F191" s="42"/>
      <c r="G191" s="42"/>
      <c r="H191" s="42"/>
      <c r="I191" s="42"/>
      <c r="J191" s="386"/>
      <c r="K191" s="42"/>
      <c r="L191" s="42"/>
      <c r="M191" s="42"/>
      <c r="N191" s="42"/>
      <c r="O191" s="42"/>
      <c r="P191" s="42"/>
      <c r="Q191" s="42"/>
      <c r="R191" s="42"/>
      <c r="S191" s="42"/>
      <c r="T191" s="42"/>
      <c r="U191" s="42"/>
      <c r="V191" s="42"/>
      <c r="W191" s="42"/>
      <c r="X191" s="42"/>
      <c r="Y191" s="42"/>
      <c r="Z191" s="42"/>
    </row>
    <row r="192" spans="1:26" ht="13.5" hidden="1" customHeight="1" x14ac:dyDescent="0.3">
      <c r="A192" s="42"/>
      <c r="B192" s="42"/>
      <c r="C192" s="42"/>
      <c r="D192" s="42"/>
      <c r="E192" s="42"/>
      <c r="F192" s="42"/>
      <c r="G192" s="42"/>
      <c r="H192" s="42"/>
      <c r="I192" s="42"/>
      <c r="J192" s="386"/>
      <c r="K192" s="42"/>
      <c r="L192" s="42"/>
      <c r="M192" s="42"/>
      <c r="N192" s="42"/>
      <c r="O192" s="42"/>
      <c r="P192" s="42"/>
      <c r="Q192" s="42"/>
      <c r="R192" s="42"/>
      <c r="S192" s="42"/>
      <c r="T192" s="42"/>
      <c r="U192" s="42"/>
      <c r="V192" s="42"/>
      <c r="W192" s="42"/>
      <c r="X192" s="42"/>
      <c r="Y192" s="42"/>
      <c r="Z192" s="42"/>
    </row>
    <row r="193" spans="1:26" ht="13.5" hidden="1" customHeight="1" x14ac:dyDescent="0.3">
      <c r="A193" s="42"/>
      <c r="B193" s="42"/>
      <c r="C193" s="42"/>
      <c r="D193" s="42"/>
      <c r="E193" s="42"/>
      <c r="F193" s="42"/>
      <c r="G193" s="42"/>
      <c r="H193" s="42"/>
      <c r="I193" s="42"/>
      <c r="J193" s="386"/>
      <c r="K193" s="42"/>
      <c r="L193" s="42"/>
      <c r="M193" s="42"/>
      <c r="N193" s="42"/>
      <c r="O193" s="42"/>
      <c r="P193" s="42"/>
      <c r="Q193" s="42"/>
      <c r="R193" s="42"/>
      <c r="S193" s="42"/>
      <c r="T193" s="42"/>
      <c r="U193" s="42"/>
      <c r="V193" s="42"/>
      <c r="W193" s="42"/>
      <c r="X193" s="42"/>
      <c r="Y193" s="42"/>
      <c r="Z193" s="42"/>
    </row>
    <row r="194" spans="1:26" ht="13.5" hidden="1" customHeight="1" x14ac:dyDescent="0.3">
      <c r="A194" s="42"/>
      <c r="B194" s="42"/>
      <c r="C194" s="42"/>
      <c r="D194" s="42"/>
      <c r="E194" s="42"/>
      <c r="F194" s="42"/>
      <c r="G194" s="42"/>
      <c r="H194" s="42"/>
      <c r="I194" s="42"/>
      <c r="J194" s="386"/>
      <c r="K194" s="42"/>
      <c r="L194" s="42"/>
      <c r="M194" s="42"/>
      <c r="N194" s="42"/>
      <c r="O194" s="42"/>
      <c r="P194" s="42"/>
      <c r="Q194" s="42"/>
      <c r="R194" s="42"/>
      <c r="S194" s="42"/>
      <c r="T194" s="42"/>
      <c r="U194" s="42"/>
      <c r="V194" s="42"/>
      <c r="W194" s="42"/>
      <c r="X194" s="42"/>
      <c r="Y194" s="42"/>
      <c r="Z194" s="42"/>
    </row>
    <row r="195" spans="1:26" ht="13.5" hidden="1" customHeight="1" x14ac:dyDescent="0.3">
      <c r="A195" s="42"/>
      <c r="B195" s="42"/>
      <c r="C195" s="42"/>
      <c r="D195" s="42"/>
      <c r="E195" s="42"/>
      <c r="F195" s="42"/>
      <c r="G195" s="42"/>
      <c r="H195" s="42"/>
      <c r="I195" s="42"/>
      <c r="J195" s="386"/>
      <c r="K195" s="42"/>
      <c r="L195" s="42"/>
      <c r="M195" s="42"/>
      <c r="N195" s="42"/>
      <c r="O195" s="42"/>
      <c r="P195" s="42"/>
      <c r="Q195" s="42"/>
      <c r="R195" s="42"/>
      <c r="S195" s="42"/>
      <c r="T195" s="42"/>
      <c r="U195" s="42"/>
      <c r="V195" s="42"/>
      <c r="W195" s="42"/>
      <c r="X195" s="42"/>
      <c r="Y195" s="42"/>
      <c r="Z195" s="42"/>
    </row>
    <row r="196" spans="1:26" ht="13.5" hidden="1" customHeight="1" x14ac:dyDescent="0.3">
      <c r="A196" s="42"/>
      <c r="B196" s="42"/>
      <c r="C196" s="42"/>
      <c r="D196" s="42"/>
      <c r="E196" s="42"/>
      <c r="F196" s="42"/>
      <c r="G196" s="42"/>
      <c r="H196" s="42"/>
      <c r="I196" s="42"/>
      <c r="J196" s="386"/>
      <c r="K196" s="42"/>
      <c r="L196" s="42"/>
      <c r="M196" s="42"/>
      <c r="N196" s="42"/>
      <c r="O196" s="42"/>
      <c r="P196" s="42"/>
      <c r="Q196" s="42"/>
      <c r="R196" s="42"/>
      <c r="S196" s="42"/>
      <c r="T196" s="42"/>
      <c r="U196" s="42"/>
      <c r="V196" s="42"/>
      <c r="W196" s="42"/>
      <c r="X196" s="42"/>
      <c r="Y196" s="42"/>
      <c r="Z196" s="42"/>
    </row>
    <row r="197" spans="1:26" ht="13.5" hidden="1" customHeight="1" x14ac:dyDescent="0.3">
      <c r="A197" s="42"/>
      <c r="B197" s="42"/>
      <c r="C197" s="42"/>
      <c r="D197" s="42"/>
      <c r="E197" s="42"/>
      <c r="F197" s="42"/>
      <c r="G197" s="42"/>
      <c r="H197" s="42"/>
      <c r="I197" s="42"/>
      <c r="J197" s="386"/>
      <c r="K197" s="42"/>
      <c r="L197" s="42"/>
      <c r="M197" s="42"/>
      <c r="N197" s="42"/>
      <c r="O197" s="42"/>
      <c r="P197" s="42"/>
      <c r="Q197" s="42"/>
      <c r="R197" s="42"/>
      <c r="S197" s="42"/>
      <c r="T197" s="42"/>
      <c r="U197" s="42"/>
      <c r="V197" s="42"/>
      <c r="W197" s="42"/>
      <c r="X197" s="42"/>
      <c r="Y197" s="42"/>
      <c r="Z197" s="42"/>
    </row>
    <row r="198" spans="1:26" ht="13.5" hidden="1" customHeight="1" x14ac:dyDescent="0.3">
      <c r="A198" s="42"/>
      <c r="B198" s="42"/>
      <c r="C198" s="42"/>
      <c r="D198" s="42"/>
      <c r="E198" s="42"/>
      <c r="F198" s="42"/>
      <c r="G198" s="42"/>
      <c r="H198" s="42"/>
      <c r="I198" s="42"/>
      <c r="J198" s="386"/>
      <c r="K198" s="42"/>
      <c r="L198" s="42"/>
      <c r="M198" s="42"/>
      <c r="N198" s="42"/>
      <c r="O198" s="42"/>
      <c r="P198" s="42"/>
      <c r="Q198" s="42"/>
      <c r="R198" s="42"/>
      <c r="S198" s="42"/>
      <c r="T198" s="42"/>
      <c r="U198" s="42"/>
      <c r="V198" s="42"/>
      <c r="W198" s="42"/>
      <c r="X198" s="42"/>
      <c r="Y198" s="42"/>
      <c r="Z198" s="42"/>
    </row>
    <row r="199" spans="1:26" ht="13.5" hidden="1" customHeight="1" x14ac:dyDescent="0.3">
      <c r="A199" s="42"/>
      <c r="B199" s="42"/>
      <c r="C199" s="42"/>
      <c r="D199" s="42"/>
      <c r="E199" s="42"/>
      <c r="F199" s="42"/>
      <c r="G199" s="42"/>
      <c r="H199" s="42"/>
      <c r="I199" s="42"/>
      <c r="J199" s="386"/>
      <c r="K199" s="42"/>
      <c r="L199" s="42"/>
      <c r="M199" s="42"/>
      <c r="N199" s="42"/>
      <c r="O199" s="42"/>
      <c r="P199" s="42"/>
      <c r="Q199" s="42"/>
      <c r="R199" s="42"/>
      <c r="S199" s="42"/>
      <c r="T199" s="42"/>
      <c r="U199" s="42"/>
      <c r="V199" s="42"/>
      <c r="W199" s="42"/>
      <c r="X199" s="42"/>
      <c r="Y199" s="42"/>
      <c r="Z199" s="42"/>
    </row>
    <row r="200" spans="1:26" ht="13.5" hidden="1" customHeight="1" x14ac:dyDescent="0.3">
      <c r="A200" s="42"/>
      <c r="B200" s="42"/>
      <c r="C200" s="42"/>
      <c r="D200" s="42"/>
      <c r="E200" s="42"/>
      <c r="F200" s="42"/>
      <c r="G200" s="42"/>
      <c r="H200" s="42"/>
      <c r="I200" s="42"/>
      <c r="J200" s="386"/>
      <c r="K200" s="42"/>
      <c r="L200" s="42"/>
      <c r="M200" s="42"/>
      <c r="N200" s="42"/>
      <c r="O200" s="42"/>
      <c r="P200" s="42"/>
      <c r="Q200" s="42"/>
      <c r="R200" s="42"/>
      <c r="S200" s="42"/>
      <c r="T200" s="42"/>
      <c r="U200" s="42"/>
      <c r="V200" s="42"/>
      <c r="W200" s="42"/>
      <c r="X200" s="42"/>
      <c r="Y200" s="42"/>
      <c r="Z200" s="42"/>
    </row>
    <row r="201" spans="1:26" ht="13.5" hidden="1" customHeight="1" x14ac:dyDescent="0.3">
      <c r="A201" s="42"/>
      <c r="B201" s="42"/>
      <c r="C201" s="42"/>
      <c r="D201" s="42"/>
      <c r="E201" s="42"/>
      <c r="F201" s="42"/>
      <c r="G201" s="42"/>
      <c r="H201" s="42"/>
      <c r="I201" s="42"/>
      <c r="J201" s="386"/>
      <c r="K201" s="42"/>
      <c r="L201" s="42"/>
      <c r="M201" s="42"/>
      <c r="N201" s="42"/>
      <c r="O201" s="42"/>
      <c r="P201" s="42"/>
      <c r="Q201" s="42"/>
      <c r="R201" s="42"/>
      <c r="S201" s="42"/>
      <c r="T201" s="42"/>
      <c r="U201" s="42"/>
      <c r="V201" s="42"/>
      <c r="W201" s="42"/>
      <c r="X201" s="42"/>
      <c r="Y201" s="42"/>
      <c r="Z201" s="42"/>
    </row>
    <row r="202" spans="1:26" ht="13.5" hidden="1" customHeight="1" x14ac:dyDescent="0.3">
      <c r="A202" s="42"/>
      <c r="B202" s="42"/>
      <c r="C202" s="42"/>
      <c r="D202" s="42"/>
      <c r="E202" s="42"/>
      <c r="F202" s="42"/>
      <c r="G202" s="42"/>
      <c r="H202" s="42"/>
      <c r="I202" s="42"/>
      <c r="J202" s="386"/>
      <c r="K202" s="42"/>
      <c r="L202" s="42"/>
      <c r="M202" s="42"/>
      <c r="N202" s="42"/>
      <c r="O202" s="42"/>
      <c r="P202" s="42"/>
      <c r="Q202" s="42"/>
      <c r="R202" s="42"/>
      <c r="S202" s="42"/>
      <c r="T202" s="42"/>
      <c r="U202" s="42"/>
      <c r="V202" s="42"/>
      <c r="W202" s="42"/>
      <c r="X202" s="42"/>
      <c r="Y202" s="42"/>
      <c r="Z202" s="42"/>
    </row>
    <row r="203" spans="1:26" ht="13.5" hidden="1" customHeight="1" x14ac:dyDescent="0.3">
      <c r="A203" s="42"/>
      <c r="B203" s="42"/>
      <c r="C203" s="42"/>
      <c r="D203" s="42"/>
      <c r="E203" s="42"/>
      <c r="F203" s="42"/>
      <c r="G203" s="42"/>
      <c r="H203" s="42"/>
      <c r="I203" s="42"/>
      <c r="J203" s="386"/>
      <c r="K203" s="42"/>
      <c r="L203" s="42"/>
      <c r="M203" s="42"/>
      <c r="N203" s="42"/>
      <c r="O203" s="42"/>
      <c r="P203" s="42"/>
      <c r="Q203" s="42"/>
      <c r="R203" s="42"/>
      <c r="S203" s="42"/>
      <c r="T203" s="42"/>
      <c r="U203" s="42"/>
      <c r="V203" s="42"/>
      <c r="W203" s="42"/>
      <c r="X203" s="42"/>
      <c r="Y203" s="42"/>
      <c r="Z203" s="42"/>
    </row>
    <row r="204" spans="1:26" ht="13.5" hidden="1" customHeight="1" x14ac:dyDescent="0.3">
      <c r="A204" s="42"/>
      <c r="B204" s="42"/>
      <c r="C204" s="42"/>
      <c r="D204" s="42"/>
      <c r="E204" s="42"/>
      <c r="F204" s="42"/>
      <c r="G204" s="42"/>
      <c r="H204" s="42"/>
      <c r="I204" s="42"/>
      <c r="J204" s="386"/>
      <c r="K204" s="42"/>
      <c r="L204" s="42"/>
      <c r="M204" s="42"/>
      <c r="N204" s="42"/>
      <c r="O204" s="42"/>
      <c r="P204" s="42"/>
      <c r="Q204" s="42"/>
      <c r="R204" s="42"/>
      <c r="S204" s="42"/>
      <c r="T204" s="42"/>
      <c r="U204" s="42"/>
      <c r="V204" s="42"/>
      <c r="W204" s="42"/>
      <c r="X204" s="42"/>
      <c r="Y204" s="42"/>
      <c r="Z204" s="42"/>
    </row>
    <row r="205" spans="1:26" ht="13.5" hidden="1" customHeight="1" x14ac:dyDescent="0.3">
      <c r="A205" s="42"/>
      <c r="B205" s="42"/>
      <c r="C205" s="42"/>
      <c r="D205" s="42"/>
      <c r="E205" s="42"/>
      <c r="F205" s="42"/>
      <c r="G205" s="42"/>
      <c r="H205" s="42"/>
      <c r="I205" s="42"/>
      <c r="J205" s="386"/>
      <c r="K205" s="42"/>
      <c r="L205" s="42"/>
      <c r="M205" s="42"/>
      <c r="N205" s="42"/>
      <c r="O205" s="42"/>
      <c r="P205" s="42"/>
      <c r="Q205" s="42"/>
      <c r="R205" s="42"/>
      <c r="S205" s="42"/>
      <c r="T205" s="42"/>
      <c r="U205" s="42"/>
      <c r="V205" s="42"/>
      <c r="W205" s="42"/>
      <c r="X205" s="42"/>
      <c r="Y205" s="42"/>
      <c r="Z205" s="42"/>
    </row>
    <row r="206" spans="1:26" ht="13.5" hidden="1" customHeight="1" x14ac:dyDescent="0.3">
      <c r="A206" s="42"/>
      <c r="B206" s="42"/>
      <c r="C206" s="42"/>
      <c r="D206" s="42"/>
      <c r="E206" s="42"/>
      <c r="F206" s="42"/>
      <c r="G206" s="42"/>
      <c r="H206" s="42"/>
      <c r="I206" s="42"/>
      <c r="J206" s="386"/>
      <c r="K206" s="42"/>
      <c r="L206" s="42"/>
      <c r="M206" s="42"/>
      <c r="N206" s="42"/>
      <c r="O206" s="42"/>
      <c r="P206" s="42"/>
      <c r="Q206" s="42"/>
      <c r="R206" s="42"/>
      <c r="S206" s="42"/>
      <c r="T206" s="42"/>
      <c r="U206" s="42"/>
      <c r="V206" s="42"/>
      <c r="W206" s="42"/>
      <c r="X206" s="42"/>
      <c r="Y206" s="42"/>
      <c r="Z206" s="42"/>
    </row>
    <row r="207" spans="1:26" ht="13.5" hidden="1" customHeight="1" x14ac:dyDescent="0.3">
      <c r="A207" s="42"/>
      <c r="B207" s="42"/>
      <c r="C207" s="42"/>
      <c r="D207" s="42"/>
      <c r="E207" s="42"/>
      <c r="F207" s="42"/>
      <c r="G207" s="42"/>
      <c r="H207" s="42"/>
      <c r="I207" s="42"/>
      <c r="J207" s="386"/>
      <c r="K207" s="42"/>
      <c r="L207" s="42"/>
      <c r="M207" s="42"/>
      <c r="N207" s="42"/>
      <c r="O207" s="42"/>
      <c r="P207" s="42"/>
      <c r="Q207" s="42"/>
      <c r="R207" s="42"/>
      <c r="S207" s="42"/>
      <c r="T207" s="42"/>
      <c r="U207" s="42"/>
      <c r="V207" s="42"/>
      <c r="W207" s="42"/>
      <c r="X207" s="42"/>
      <c r="Y207" s="42"/>
      <c r="Z207" s="42"/>
    </row>
    <row r="208" spans="1:26" ht="13.5" hidden="1" customHeight="1" x14ac:dyDescent="0.3">
      <c r="A208" s="42"/>
      <c r="B208" s="42"/>
      <c r="C208" s="42"/>
      <c r="D208" s="42"/>
      <c r="E208" s="42"/>
      <c r="F208" s="42"/>
      <c r="G208" s="42"/>
      <c r="H208" s="42"/>
      <c r="I208" s="42"/>
      <c r="J208" s="386"/>
      <c r="K208" s="42"/>
      <c r="L208" s="42"/>
      <c r="M208" s="42"/>
      <c r="N208" s="42"/>
      <c r="O208" s="42"/>
      <c r="P208" s="42"/>
      <c r="Q208" s="42"/>
      <c r="R208" s="42"/>
      <c r="S208" s="42"/>
      <c r="T208" s="42"/>
      <c r="U208" s="42"/>
      <c r="V208" s="42"/>
      <c r="W208" s="42"/>
      <c r="X208" s="42"/>
      <c r="Y208" s="42"/>
      <c r="Z208" s="42"/>
    </row>
    <row r="209" spans="1:26" ht="13.5" hidden="1" customHeight="1" x14ac:dyDescent="0.3">
      <c r="A209" s="42"/>
      <c r="B209" s="42"/>
      <c r="C209" s="42"/>
      <c r="D209" s="42"/>
      <c r="E209" s="42"/>
      <c r="F209" s="42"/>
      <c r="G209" s="42"/>
      <c r="H209" s="42"/>
      <c r="I209" s="42"/>
      <c r="J209" s="386"/>
      <c r="K209" s="42"/>
      <c r="L209" s="42"/>
      <c r="M209" s="42"/>
      <c r="N209" s="42"/>
      <c r="O209" s="42"/>
      <c r="P209" s="42"/>
      <c r="Q209" s="42"/>
      <c r="R209" s="42"/>
      <c r="S209" s="42"/>
      <c r="T209" s="42"/>
      <c r="U209" s="42"/>
      <c r="V209" s="42"/>
      <c r="W209" s="42"/>
      <c r="X209" s="42"/>
      <c r="Y209" s="42"/>
      <c r="Z209" s="42"/>
    </row>
    <row r="210" spans="1:26" ht="13.5" hidden="1" customHeight="1" x14ac:dyDescent="0.3">
      <c r="A210" s="42"/>
      <c r="B210" s="42"/>
      <c r="C210" s="42"/>
      <c r="D210" s="42"/>
      <c r="E210" s="42"/>
      <c r="F210" s="42"/>
      <c r="G210" s="42"/>
      <c r="H210" s="42"/>
      <c r="I210" s="42"/>
      <c r="J210" s="386"/>
      <c r="K210" s="42"/>
      <c r="L210" s="42"/>
      <c r="M210" s="42"/>
      <c r="N210" s="42"/>
      <c r="O210" s="42"/>
      <c r="P210" s="42"/>
      <c r="Q210" s="42"/>
      <c r="R210" s="42"/>
      <c r="S210" s="42"/>
      <c r="T210" s="42"/>
      <c r="U210" s="42"/>
      <c r="V210" s="42"/>
      <c r="W210" s="42"/>
      <c r="X210" s="42"/>
      <c r="Y210" s="42"/>
      <c r="Z210" s="42"/>
    </row>
    <row r="211" spans="1:26" ht="13.5" hidden="1" customHeight="1" x14ac:dyDescent="0.3">
      <c r="A211" s="42"/>
      <c r="B211" s="42"/>
      <c r="C211" s="42"/>
      <c r="D211" s="42"/>
      <c r="E211" s="42"/>
      <c r="F211" s="42"/>
      <c r="G211" s="42"/>
      <c r="H211" s="42"/>
      <c r="I211" s="42"/>
      <c r="J211" s="386"/>
      <c r="K211" s="42"/>
      <c r="L211" s="42"/>
      <c r="M211" s="42"/>
      <c r="N211" s="42"/>
      <c r="O211" s="42"/>
      <c r="P211" s="42"/>
      <c r="Q211" s="42"/>
      <c r="R211" s="42"/>
      <c r="S211" s="42"/>
      <c r="T211" s="42"/>
      <c r="U211" s="42"/>
      <c r="V211" s="42"/>
      <c r="W211" s="42"/>
      <c r="X211" s="42"/>
      <c r="Y211" s="42"/>
      <c r="Z211" s="42"/>
    </row>
    <row r="212" spans="1:26" ht="13.5" hidden="1" customHeight="1" x14ac:dyDescent="0.3">
      <c r="A212" s="42"/>
      <c r="B212" s="42"/>
      <c r="C212" s="42"/>
      <c r="D212" s="42"/>
      <c r="E212" s="42"/>
      <c r="F212" s="42"/>
      <c r="G212" s="42"/>
      <c r="H212" s="42"/>
      <c r="I212" s="42"/>
      <c r="J212" s="386"/>
      <c r="K212" s="42"/>
      <c r="L212" s="42"/>
      <c r="M212" s="42"/>
      <c r="N212" s="42"/>
      <c r="O212" s="42"/>
      <c r="P212" s="42"/>
      <c r="Q212" s="42"/>
      <c r="R212" s="42"/>
      <c r="S212" s="42"/>
      <c r="T212" s="42"/>
      <c r="U212" s="42"/>
      <c r="V212" s="42"/>
      <c r="W212" s="42"/>
      <c r="X212" s="42"/>
      <c r="Y212" s="42"/>
      <c r="Z212" s="42"/>
    </row>
    <row r="213" spans="1:26" ht="13.5" hidden="1" customHeight="1" x14ac:dyDescent="0.3">
      <c r="A213" s="42"/>
      <c r="B213" s="42"/>
      <c r="C213" s="42"/>
      <c r="D213" s="42"/>
      <c r="E213" s="42"/>
      <c r="F213" s="42"/>
      <c r="G213" s="42"/>
      <c r="H213" s="42"/>
      <c r="I213" s="42"/>
      <c r="J213" s="386"/>
      <c r="K213" s="42"/>
      <c r="L213" s="42"/>
      <c r="M213" s="42"/>
      <c r="N213" s="42"/>
      <c r="O213" s="42"/>
      <c r="P213" s="42"/>
      <c r="Q213" s="42"/>
      <c r="R213" s="42"/>
      <c r="S213" s="42"/>
      <c r="T213" s="42"/>
      <c r="U213" s="42"/>
      <c r="V213" s="42"/>
      <c r="W213" s="42"/>
      <c r="X213" s="42"/>
      <c r="Y213" s="42"/>
      <c r="Z213" s="42"/>
    </row>
    <row r="214" spans="1:26" ht="13.5" hidden="1" customHeight="1" x14ac:dyDescent="0.3">
      <c r="A214" s="42"/>
      <c r="B214" s="42"/>
      <c r="C214" s="42"/>
      <c r="D214" s="42"/>
      <c r="E214" s="42"/>
      <c r="F214" s="42"/>
      <c r="G214" s="42"/>
      <c r="H214" s="42"/>
      <c r="I214" s="42"/>
      <c r="J214" s="386"/>
      <c r="K214" s="42"/>
      <c r="L214" s="42"/>
      <c r="M214" s="42"/>
      <c r="N214" s="42"/>
      <c r="O214" s="42"/>
      <c r="P214" s="42"/>
      <c r="Q214" s="42"/>
      <c r="R214" s="42"/>
      <c r="S214" s="42"/>
      <c r="T214" s="42"/>
      <c r="U214" s="42"/>
      <c r="V214" s="42"/>
      <c r="W214" s="42"/>
      <c r="X214" s="42"/>
      <c r="Y214" s="42"/>
      <c r="Z214" s="42"/>
    </row>
    <row r="215" spans="1:26" ht="13.5" hidden="1" customHeight="1" x14ac:dyDescent="0.3">
      <c r="A215" s="42"/>
      <c r="B215" s="42"/>
      <c r="C215" s="42"/>
      <c r="D215" s="42"/>
      <c r="E215" s="42"/>
      <c r="F215" s="42"/>
      <c r="G215" s="42"/>
      <c r="H215" s="42"/>
      <c r="I215" s="42"/>
      <c r="J215" s="386"/>
      <c r="K215" s="42"/>
      <c r="L215" s="42"/>
      <c r="M215" s="42"/>
      <c r="N215" s="42"/>
      <c r="O215" s="42"/>
      <c r="P215" s="42"/>
      <c r="Q215" s="42"/>
      <c r="R215" s="42"/>
      <c r="S215" s="42"/>
      <c r="T215" s="42"/>
      <c r="U215" s="42"/>
      <c r="V215" s="42"/>
      <c r="W215" s="42"/>
      <c r="X215" s="42"/>
      <c r="Y215" s="42"/>
      <c r="Z215" s="42"/>
    </row>
    <row r="216" spans="1:26" ht="13.5" hidden="1" customHeight="1" x14ac:dyDescent="0.3">
      <c r="A216" s="42"/>
      <c r="B216" s="42"/>
      <c r="C216" s="42"/>
      <c r="D216" s="42"/>
      <c r="E216" s="42"/>
      <c r="F216" s="42"/>
      <c r="G216" s="42"/>
      <c r="H216" s="42"/>
      <c r="I216" s="42"/>
      <c r="J216" s="386"/>
      <c r="K216" s="42"/>
      <c r="L216" s="42"/>
      <c r="M216" s="42"/>
      <c r="N216" s="42"/>
      <c r="O216" s="42"/>
      <c r="P216" s="42"/>
      <c r="Q216" s="42"/>
      <c r="R216" s="42"/>
      <c r="S216" s="42"/>
      <c r="T216" s="42"/>
      <c r="U216" s="42"/>
      <c r="V216" s="42"/>
      <c r="W216" s="42"/>
      <c r="X216" s="42"/>
      <c r="Y216" s="42"/>
      <c r="Z216" s="42"/>
    </row>
    <row r="217" spans="1:26" ht="13.5" hidden="1" customHeight="1" x14ac:dyDescent="0.3">
      <c r="A217" s="42"/>
      <c r="B217" s="42"/>
      <c r="C217" s="42"/>
      <c r="D217" s="42"/>
      <c r="E217" s="42"/>
      <c r="F217" s="42"/>
      <c r="G217" s="42"/>
      <c r="H217" s="42"/>
      <c r="I217" s="42"/>
      <c r="J217" s="386"/>
      <c r="K217" s="42"/>
      <c r="L217" s="42"/>
      <c r="M217" s="42"/>
      <c r="N217" s="42"/>
      <c r="O217" s="42"/>
      <c r="P217" s="42"/>
      <c r="Q217" s="42"/>
      <c r="R217" s="42"/>
      <c r="S217" s="42"/>
      <c r="T217" s="42"/>
      <c r="U217" s="42"/>
      <c r="V217" s="42"/>
      <c r="W217" s="42"/>
      <c r="X217" s="42"/>
      <c r="Y217" s="42"/>
      <c r="Z217" s="42"/>
    </row>
    <row r="218" spans="1:26" ht="13.5" hidden="1" customHeight="1" x14ac:dyDescent="0.3">
      <c r="A218" s="42"/>
      <c r="B218" s="42"/>
      <c r="C218" s="42"/>
      <c r="D218" s="42"/>
      <c r="E218" s="42"/>
      <c r="F218" s="42"/>
      <c r="G218" s="42"/>
      <c r="H218" s="42"/>
      <c r="I218" s="42"/>
      <c r="J218" s="386"/>
      <c r="K218" s="42"/>
      <c r="L218" s="42"/>
      <c r="M218" s="42"/>
      <c r="N218" s="42"/>
      <c r="O218" s="42"/>
      <c r="P218" s="42"/>
      <c r="Q218" s="42"/>
      <c r="R218" s="42"/>
      <c r="S218" s="42"/>
      <c r="T218" s="42"/>
      <c r="U218" s="42"/>
      <c r="V218" s="42"/>
      <c r="W218" s="42"/>
      <c r="X218" s="42"/>
      <c r="Y218" s="42"/>
      <c r="Z218" s="42"/>
    </row>
    <row r="219" spans="1:26" ht="13.5" hidden="1" customHeight="1" x14ac:dyDescent="0.3">
      <c r="A219" s="42"/>
      <c r="B219" s="42"/>
      <c r="C219" s="42"/>
      <c r="D219" s="42"/>
      <c r="E219" s="42"/>
      <c r="F219" s="42"/>
      <c r="G219" s="42"/>
      <c r="H219" s="42"/>
      <c r="I219" s="42"/>
      <c r="J219" s="386"/>
      <c r="K219" s="42"/>
      <c r="L219" s="42"/>
      <c r="M219" s="42"/>
      <c r="N219" s="42"/>
      <c r="O219" s="42"/>
      <c r="P219" s="42"/>
      <c r="Q219" s="42"/>
      <c r="R219" s="42"/>
      <c r="S219" s="42"/>
      <c r="T219" s="42"/>
      <c r="U219" s="42"/>
      <c r="V219" s="42"/>
      <c r="W219" s="42"/>
      <c r="X219" s="42"/>
      <c r="Y219" s="42"/>
      <c r="Z219" s="42"/>
    </row>
    <row r="220" spans="1:26" ht="13.5" hidden="1" customHeight="1" x14ac:dyDescent="0.3">
      <c r="A220" s="42"/>
      <c r="B220" s="42"/>
      <c r="C220" s="42"/>
      <c r="D220" s="42"/>
      <c r="E220" s="42"/>
      <c r="F220" s="42"/>
      <c r="G220" s="42"/>
      <c r="H220" s="42"/>
      <c r="I220" s="42"/>
      <c r="J220" s="386"/>
      <c r="K220" s="42"/>
      <c r="L220" s="42"/>
      <c r="M220" s="42"/>
      <c r="N220" s="42"/>
      <c r="O220" s="42"/>
      <c r="P220" s="42"/>
      <c r="Q220" s="42"/>
      <c r="R220" s="42"/>
      <c r="S220" s="42"/>
      <c r="T220" s="42"/>
      <c r="U220" s="42"/>
      <c r="V220" s="42"/>
      <c r="W220" s="42"/>
      <c r="X220" s="42"/>
      <c r="Y220" s="42"/>
      <c r="Z220" s="42"/>
    </row>
    <row r="221" spans="1:26" ht="13.5" hidden="1" customHeight="1" x14ac:dyDescent="0.3">
      <c r="A221" s="42"/>
      <c r="B221" s="42"/>
      <c r="C221" s="42"/>
      <c r="D221" s="42"/>
      <c r="E221" s="42"/>
      <c r="F221" s="42"/>
      <c r="G221" s="42"/>
      <c r="H221" s="42"/>
      <c r="I221" s="42"/>
      <c r="J221" s="386"/>
      <c r="K221" s="42"/>
      <c r="L221" s="42"/>
      <c r="M221" s="42"/>
      <c r="N221" s="42"/>
      <c r="O221" s="42"/>
      <c r="P221" s="42"/>
      <c r="Q221" s="42"/>
      <c r="R221" s="42"/>
      <c r="S221" s="42"/>
      <c r="T221" s="42"/>
      <c r="U221" s="42"/>
      <c r="V221" s="42"/>
      <c r="W221" s="42"/>
      <c r="X221" s="42"/>
      <c r="Y221" s="42"/>
      <c r="Z221" s="42"/>
    </row>
    <row r="222" spans="1:26" ht="13.5" hidden="1" customHeight="1" x14ac:dyDescent="0.3">
      <c r="A222" s="42"/>
      <c r="B222" s="42"/>
      <c r="C222" s="42"/>
      <c r="D222" s="42"/>
      <c r="E222" s="42"/>
      <c r="F222" s="42"/>
      <c r="G222" s="42"/>
      <c r="H222" s="42"/>
      <c r="I222" s="42"/>
      <c r="J222" s="386"/>
      <c r="K222" s="42"/>
      <c r="L222" s="42"/>
      <c r="M222" s="42"/>
      <c r="N222" s="42"/>
      <c r="O222" s="42"/>
      <c r="P222" s="42"/>
      <c r="Q222" s="42"/>
      <c r="R222" s="42"/>
      <c r="S222" s="42"/>
      <c r="T222" s="42"/>
      <c r="U222" s="42"/>
      <c r="V222" s="42"/>
      <c r="W222" s="42"/>
      <c r="X222" s="42"/>
      <c r="Y222" s="42"/>
      <c r="Z222" s="42"/>
    </row>
    <row r="223" spans="1:26" ht="13.5" hidden="1" customHeight="1" x14ac:dyDescent="0.3">
      <c r="A223" s="42"/>
      <c r="B223" s="42"/>
      <c r="C223" s="42"/>
      <c r="D223" s="42"/>
      <c r="E223" s="42"/>
      <c r="F223" s="42"/>
      <c r="G223" s="42"/>
      <c r="H223" s="42"/>
      <c r="I223" s="42"/>
      <c r="J223" s="386"/>
      <c r="K223" s="42"/>
      <c r="L223" s="42"/>
      <c r="M223" s="42"/>
      <c r="N223" s="42"/>
      <c r="O223" s="42"/>
      <c r="P223" s="42"/>
      <c r="Q223" s="42"/>
      <c r="R223" s="42"/>
      <c r="S223" s="42"/>
      <c r="T223" s="42"/>
      <c r="U223" s="42"/>
      <c r="V223" s="42"/>
      <c r="W223" s="42"/>
      <c r="X223" s="42"/>
      <c r="Y223" s="42"/>
      <c r="Z223" s="42"/>
    </row>
    <row r="224" spans="1:26" ht="13.5" hidden="1" customHeight="1" x14ac:dyDescent="0.3">
      <c r="A224" s="42"/>
      <c r="B224" s="42"/>
      <c r="C224" s="42"/>
      <c r="D224" s="42"/>
      <c r="E224" s="42"/>
      <c r="F224" s="42"/>
      <c r="G224" s="42"/>
      <c r="H224" s="42"/>
      <c r="I224" s="42"/>
      <c r="J224" s="386"/>
      <c r="K224" s="42"/>
      <c r="L224" s="42"/>
      <c r="M224" s="42"/>
      <c r="N224" s="42"/>
      <c r="O224" s="42"/>
      <c r="P224" s="42"/>
      <c r="Q224" s="42"/>
      <c r="R224" s="42"/>
      <c r="S224" s="42"/>
      <c r="T224" s="42"/>
      <c r="U224" s="42"/>
      <c r="V224" s="42"/>
      <c r="W224" s="42"/>
      <c r="X224" s="42"/>
      <c r="Y224" s="42"/>
      <c r="Z224" s="42"/>
    </row>
    <row r="225" spans="1:26" ht="13.5" hidden="1" customHeight="1" x14ac:dyDescent="0.3">
      <c r="A225" s="42"/>
      <c r="B225" s="42"/>
      <c r="C225" s="42"/>
      <c r="D225" s="42"/>
      <c r="E225" s="42"/>
      <c r="F225" s="42"/>
      <c r="G225" s="42"/>
      <c r="H225" s="42"/>
      <c r="I225" s="42"/>
      <c r="J225" s="386"/>
      <c r="K225" s="42"/>
      <c r="L225" s="42"/>
      <c r="M225" s="42"/>
      <c r="N225" s="42"/>
      <c r="O225" s="42"/>
      <c r="P225" s="42"/>
      <c r="Q225" s="42"/>
      <c r="R225" s="42"/>
      <c r="S225" s="42"/>
      <c r="T225" s="42"/>
      <c r="U225" s="42"/>
      <c r="V225" s="42"/>
      <c r="W225" s="42"/>
      <c r="X225" s="42"/>
      <c r="Y225" s="42"/>
      <c r="Z225" s="42"/>
    </row>
    <row r="226" spans="1:26" ht="13.5" hidden="1" customHeight="1" x14ac:dyDescent="0.3">
      <c r="A226" s="42"/>
      <c r="B226" s="42"/>
      <c r="C226" s="42"/>
      <c r="D226" s="42"/>
      <c r="E226" s="42"/>
      <c r="F226" s="42"/>
      <c r="G226" s="42"/>
      <c r="H226" s="42"/>
      <c r="I226" s="42"/>
      <c r="J226" s="386"/>
      <c r="K226" s="42"/>
      <c r="L226" s="42"/>
      <c r="M226" s="42"/>
      <c r="N226" s="42"/>
      <c r="O226" s="42"/>
      <c r="P226" s="42"/>
      <c r="Q226" s="42"/>
      <c r="R226" s="42"/>
      <c r="S226" s="42"/>
      <c r="T226" s="42"/>
      <c r="U226" s="42"/>
      <c r="V226" s="42"/>
      <c r="W226" s="42"/>
      <c r="X226" s="42"/>
      <c r="Y226" s="42"/>
      <c r="Z226" s="42"/>
    </row>
    <row r="227" spans="1:26" ht="13.5" hidden="1" customHeight="1" x14ac:dyDescent="0.3">
      <c r="A227" s="42"/>
      <c r="B227" s="42"/>
      <c r="C227" s="42"/>
      <c r="D227" s="42"/>
      <c r="E227" s="42"/>
      <c r="F227" s="42"/>
      <c r="G227" s="42"/>
      <c r="H227" s="42"/>
      <c r="I227" s="42"/>
      <c r="J227" s="386"/>
      <c r="K227" s="42"/>
      <c r="L227" s="42"/>
      <c r="M227" s="42"/>
      <c r="N227" s="42"/>
      <c r="O227" s="42"/>
      <c r="P227" s="42"/>
      <c r="Q227" s="42"/>
      <c r="R227" s="42"/>
      <c r="S227" s="42"/>
      <c r="T227" s="42"/>
      <c r="U227" s="42"/>
      <c r="V227" s="42"/>
      <c r="W227" s="42"/>
      <c r="X227" s="42"/>
      <c r="Y227" s="42"/>
      <c r="Z227" s="42"/>
    </row>
    <row r="228" spans="1:26" ht="13.5" hidden="1" customHeight="1" x14ac:dyDescent="0.3">
      <c r="A228" s="42"/>
      <c r="B228" s="42"/>
      <c r="C228" s="42"/>
      <c r="D228" s="42"/>
      <c r="E228" s="42"/>
      <c r="F228" s="42"/>
      <c r="G228" s="42"/>
      <c r="H228" s="42"/>
      <c r="I228" s="42"/>
      <c r="J228" s="386"/>
      <c r="K228" s="42"/>
      <c r="L228" s="42"/>
      <c r="M228" s="42"/>
      <c r="N228" s="42"/>
      <c r="O228" s="42"/>
      <c r="P228" s="42"/>
      <c r="Q228" s="42"/>
      <c r="R228" s="42"/>
      <c r="S228" s="42"/>
      <c r="T228" s="42"/>
      <c r="U228" s="42"/>
      <c r="V228" s="42"/>
      <c r="W228" s="42"/>
      <c r="X228" s="42"/>
      <c r="Y228" s="42"/>
      <c r="Z228" s="42"/>
    </row>
    <row r="229" spans="1:26" ht="13.5" hidden="1" customHeight="1" x14ac:dyDescent="0.3">
      <c r="A229" s="42"/>
      <c r="B229" s="42"/>
      <c r="C229" s="42"/>
      <c r="D229" s="42"/>
      <c r="E229" s="42"/>
      <c r="F229" s="42"/>
      <c r="G229" s="42"/>
      <c r="H229" s="42"/>
      <c r="I229" s="42"/>
      <c r="J229" s="386"/>
      <c r="K229" s="42"/>
      <c r="L229" s="42"/>
      <c r="M229" s="42"/>
      <c r="N229" s="42"/>
      <c r="O229" s="42"/>
      <c r="P229" s="42"/>
      <c r="Q229" s="42"/>
      <c r="R229" s="42"/>
      <c r="S229" s="42"/>
      <c r="T229" s="42"/>
      <c r="U229" s="42"/>
      <c r="V229" s="42"/>
      <c r="W229" s="42"/>
      <c r="X229" s="42"/>
      <c r="Y229" s="42"/>
      <c r="Z229" s="42"/>
    </row>
    <row r="230" spans="1:26" ht="13.5" hidden="1" customHeight="1" x14ac:dyDescent="0.3">
      <c r="A230" s="42"/>
      <c r="B230" s="42"/>
      <c r="C230" s="42"/>
      <c r="D230" s="42"/>
      <c r="E230" s="42"/>
      <c r="F230" s="42"/>
      <c r="G230" s="42"/>
      <c r="H230" s="42"/>
      <c r="I230" s="42"/>
      <c r="J230" s="386"/>
      <c r="K230" s="42"/>
      <c r="L230" s="42"/>
      <c r="M230" s="42"/>
      <c r="N230" s="42"/>
      <c r="O230" s="42"/>
      <c r="P230" s="42"/>
      <c r="Q230" s="42"/>
      <c r="R230" s="42"/>
      <c r="S230" s="42"/>
      <c r="T230" s="42"/>
      <c r="U230" s="42"/>
      <c r="V230" s="42"/>
      <c r="W230" s="42"/>
      <c r="X230" s="42"/>
      <c r="Y230" s="42"/>
      <c r="Z230" s="42"/>
    </row>
    <row r="231" spans="1:26" ht="13.5" hidden="1" customHeight="1" x14ac:dyDescent="0.3">
      <c r="A231" s="42"/>
      <c r="B231" s="42"/>
      <c r="C231" s="42"/>
      <c r="D231" s="42"/>
      <c r="E231" s="42"/>
      <c r="F231" s="42"/>
      <c r="G231" s="42"/>
      <c r="H231" s="42"/>
      <c r="I231" s="42"/>
      <c r="J231" s="386"/>
      <c r="K231" s="42"/>
      <c r="L231" s="42"/>
      <c r="M231" s="42"/>
      <c r="N231" s="42"/>
      <c r="O231" s="42"/>
      <c r="P231" s="42"/>
      <c r="Q231" s="42"/>
      <c r="R231" s="42"/>
      <c r="S231" s="42"/>
      <c r="T231" s="42"/>
      <c r="U231" s="42"/>
      <c r="V231" s="42"/>
      <c r="W231" s="42"/>
      <c r="X231" s="42"/>
      <c r="Y231" s="42"/>
      <c r="Z231" s="42"/>
    </row>
    <row r="232" spans="1:26" ht="13.5" hidden="1" customHeight="1" x14ac:dyDescent="0.3">
      <c r="A232" s="42"/>
      <c r="B232" s="42"/>
      <c r="C232" s="42"/>
      <c r="D232" s="42"/>
      <c r="E232" s="42"/>
      <c r="F232" s="42"/>
      <c r="G232" s="42"/>
      <c r="H232" s="42"/>
      <c r="I232" s="42"/>
      <c r="J232" s="386"/>
      <c r="K232" s="42"/>
      <c r="L232" s="42"/>
      <c r="M232" s="42"/>
      <c r="N232" s="42"/>
      <c r="O232" s="42"/>
      <c r="P232" s="42"/>
      <c r="Q232" s="42"/>
      <c r="R232" s="42"/>
      <c r="S232" s="42"/>
      <c r="T232" s="42"/>
      <c r="U232" s="42"/>
      <c r="V232" s="42"/>
      <c r="W232" s="42"/>
      <c r="X232" s="42"/>
      <c r="Y232" s="42"/>
      <c r="Z232" s="42"/>
    </row>
    <row r="233" spans="1:26" ht="13.5" hidden="1" customHeight="1" x14ac:dyDescent="0.3">
      <c r="A233" s="42"/>
      <c r="B233" s="42"/>
      <c r="C233" s="42"/>
      <c r="D233" s="42"/>
      <c r="E233" s="42"/>
      <c r="F233" s="42"/>
      <c r="G233" s="42"/>
      <c r="H233" s="42"/>
      <c r="I233" s="42"/>
      <c r="J233" s="386"/>
      <c r="K233" s="42"/>
      <c r="L233" s="42"/>
      <c r="M233" s="42"/>
      <c r="N233" s="42"/>
      <c r="O233" s="42"/>
      <c r="P233" s="42"/>
      <c r="Q233" s="42"/>
      <c r="R233" s="42"/>
      <c r="S233" s="42"/>
      <c r="T233" s="42"/>
      <c r="U233" s="42"/>
      <c r="V233" s="42"/>
      <c r="W233" s="42"/>
      <c r="X233" s="42"/>
      <c r="Y233" s="42"/>
      <c r="Z233" s="42"/>
    </row>
    <row r="234" spans="1:26" ht="15.75" hidden="1" customHeight="1" x14ac:dyDescent="0.25"/>
    <row r="235" spans="1:26" ht="15.75" hidden="1" customHeight="1" x14ac:dyDescent="0.25"/>
    <row r="236" spans="1:26" ht="15.75" hidden="1" customHeight="1" x14ac:dyDescent="0.25"/>
    <row r="237" spans="1:26" ht="15.75" hidden="1" customHeight="1" x14ac:dyDescent="0.25"/>
    <row r="238" spans="1:26" ht="15.75" hidden="1" customHeight="1" x14ac:dyDescent="0.25"/>
    <row r="239" spans="1:26" ht="15.75" hidden="1" customHeight="1" x14ac:dyDescent="0.25"/>
    <row r="240" spans="1:26"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SeYj0iEYiKoYD4Y3DDikZCFOWBj0SXgdlSYZbHQDU5RyMJPT3sM19IhbmWKF6DH+tJ2BR3rq+p2s/WPuVcum3w==" saltValue="iAURS0Err2sjK3HoMt9++A==" spinCount="100000" sheet="1" objects="1" scenarios="1"/>
  <mergeCells count="39">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E28:G28"/>
    <mergeCell ref="H28:I28"/>
    <mergeCell ref="C33:I33"/>
    <mergeCell ref="E24:G24"/>
    <mergeCell ref="E25:G25"/>
    <mergeCell ref="H25:I25"/>
    <mergeCell ref="E26:G26"/>
    <mergeCell ref="H26:I26"/>
    <mergeCell ref="E27:G27"/>
    <mergeCell ref="H27:I27"/>
    <mergeCell ref="E29:G29"/>
    <mergeCell ref="H29:I29"/>
    <mergeCell ref="C30:I30"/>
    <mergeCell ref="C31:I31"/>
    <mergeCell ref="C32:I32"/>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41" zoomScale="70" zoomScaleNormal="70" workbookViewId="0">
      <selection activeCell="I2" sqref="I2:J5"/>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44.7109375" customWidth="1"/>
    <col min="7" max="7" width="51.85546875" customWidth="1"/>
    <col min="8" max="8" width="61"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54.140625" customWidth="1"/>
    <col min="16" max="16" width="43.42578125" customWidth="1"/>
    <col min="17" max="17" width="12.7109375" customWidth="1"/>
    <col min="18" max="18" width="11.42578125" hidden="1" customWidth="1"/>
    <col min="19" max="26" width="10.7109375" hidden="1" customWidth="1"/>
    <col min="27" max="16384" width="14.42578125" hidden="1"/>
  </cols>
  <sheetData>
    <row r="1" spans="1:26" ht="14.25" customHeight="1" x14ac:dyDescent="0.25">
      <c r="A1" s="45"/>
      <c r="B1" s="45"/>
      <c r="C1" s="45"/>
      <c r="D1" s="46"/>
      <c r="E1" s="45"/>
      <c r="F1" s="45"/>
      <c r="G1" s="45"/>
      <c r="H1" s="45"/>
      <c r="I1" s="45"/>
      <c r="J1" s="45"/>
      <c r="K1" s="45"/>
      <c r="L1" s="45"/>
      <c r="M1" s="45"/>
      <c r="N1" s="45"/>
      <c r="O1" s="45"/>
      <c r="P1" s="45"/>
      <c r="Q1" s="45"/>
      <c r="R1" s="47"/>
      <c r="S1" s="47"/>
      <c r="T1" s="47"/>
      <c r="U1" s="47"/>
      <c r="V1" s="47"/>
      <c r="W1" s="47"/>
      <c r="X1" s="47"/>
      <c r="Y1" s="47"/>
      <c r="Z1" s="47"/>
    </row>
    <row r="2" spans="1:26" ht="14.25" customHeight="1" x14ac:dyDescent="0.25">
      <c r="A2" s="45"/>
      <c r="B2" s="45"/>
      <c r="C2" s="45"/>
      <c r="D2" s="35"/>
      <c r="E2" s="35"/>
      <c r="F2" s="35"/>
      <c r="G2" s="45"/>
      <c r="H2" s="45"/>
      <c r="I2" s="407" t="s">
        <v>0</v>
      </c>
      <c r="J2" s="407" t="str">
        <f>Índice!L2</f>
        <v>113-F31</v>
      </c>
      <c r="K2" s="45"/>
      <c r="L2" s="45"/>
      <c r="M2" s="45"/>
      <c r="N2" s="45"/>
      <c r="O2" s="45"/>
      <c r="P2" s="45"/>
      <c r="Q2" s="45"/>
      <c r="R2" s="47"/>
      <c r="S2" s="47"/>
      <c r="T2" s="47"/>
      <c r="U2" s="47"/>
      <c r="V2" s="47"/>
      <c r="W2" s="47"/>
      <c r="X2" s="47"/>
      <c r="Y2" s="47"/>
      <c r="Z2" s="47"/>
    </row>
    <row r="3" spans="1:26" ht="14.25" customHeight="1" x14ac:dyDescent="0.25">
      <c r="A3" s="45"/>
      <c r="B3" s="45"/>
      <c r="C3" s="45"/>
      <c r="D3" s="35"/>
      <c r="E3" s="35"/>
      <c r="F3" s="35"/>
      <c r="G3" s="45"/>
      <c r="H3" s="45"/>
      <c r="I3" s="407" t="s">
        <v>2</v>
      </c>
      <c r="J3" s="407">
        <f>Índice!L3</f>
        <v>10</v>
      </c>
      <c r="K3" s="45"/>
      <c r="L3" s="45"/>
      <c r="M3" s="45"/>
      <c r="N3" s="45"/>
      <c r="O3" s="45"/>
      <c r="P3" s="45"/>
      <c r="Q3" s="45"/>
      <c r="R3" s="47"/>
      <c r="S3" s="47"/>
      <c r="T3" s="47"/>
      <c r="U3" s="47"/>
      <c r="V3" s="47"/>
      <c r="W3" s="47"/>
      <c r="X3" s="47"/>
      <c r="Y3" s="47"/>
      <c r="Z3" s="47"/>
    </row>
    <row r="4" spans="1:26" ht="14.25" customHeight="1" x14ac:dyDescent="0.25">
      <c r="A4" s="45"/>
      <c r="B4" s="45"/>
      <c r="C4" s="45"/>
      <c r="D4" s="35"/>
      <c r="E4" s="35"/>
      <c r="F4" s="35"/>
      <c r="G4" s="45"/>
      <c r="H4" s="45"/>
      <c r="I4" s="407" t="s">
        <v>3</v>
      </c>
      <c r="J4" s="412">
        <f>Índice!L4</f>
        <v>45848</v>
      </c>
      <c r="K4" s="45"/>
      <c r="L4" s="45"/>
      <c r="M4" s="45"/>
      <c r="N4" s="45"/>
      <c r="O4" s="45"/>
      <c r="P4" s="45"/>
      <c r="Q4" s="45"/>
      <c r="R4" s="47"/>
      <c r="S4" s="47"/>
      <c r="T4" s="47"/>
      <c r="U4" s="47"/>
      <c r="V4" s="47"/>
      <c r="W4" s="47"/>
      <c r="X4" s="47"/>
      <c r="Y4" s="47"/>
      <c r="Z4" s="47"/>
    </row>
    <row r="5" spans="1:26" ht="14.25" customHeight="1" x14ac:dyDescent="0.25">
      <c r="A5" s="45"/>
      <c r="B5" s="45"/>
      <c r="C5" s="45"/>
      <c r="D5" s="46"/>
      <c r="E5" s="45"/>
      <c r="F5" s="45"/>
      <c r="G5" s="45"/>
      <c r="H5" s="45"/>
      <c r="I5" s="407" t="s">
        <v>4</v>
      </c>
      <c r="J5" s="407" t="s">
        <v>1237</v>
      </c>
      <c r="K5" s="45"/>
      <c r="L5" s="45"/>
      <c r="M5" s="45"/>
      <c r="N5" s="45"/>
      <c r="O5" s="45"/>
      <c r="P5" s="45"/>
      <c r="Q5" s="45"/>
      <c r="R5" s="47"/>
      <c r="S5" s="47"/>
      <c r="T5" s="47"/>
      <c r="U5" s="47"/>
      <c r="V5" s="47"/>
      <c r="W5" s="47"/>
      <c r="X5" s="47"/>
      <c r="Y5" s="47"/>
      <c r="Z5" s="47"/>
    </row>
    <row r="6" spans="1:26" ht="14.25" customHeight="1" x14ac:dyDescent="0.25">
      <c r="A6" s="45"/>
      <c r="B6" s="45"/>
      <c r="C6" s="45"/>
      <c r="D6" s="46"/>
      <c r="E6" s="45"/>
      <c r="F6" s="45"/>
      <c r="G6" s="45"/>
      <c r="H6" s="45"/>
      <c r="I6" s="45"/>
      <c r="J6" s="45"/>
      <c r="K6" s="45"/>
      <c r="L6" s="45"/>
      <c r="M6" s="45"/>
      <c r="N6" s="45"/>
      <c r="O6" s="45"/>
      <c r="P6" s="45"/>
      <c r="Q6" s="45"/>
      <c r="R6" s="47"/>
      <c r="S6" s="47"/>
      <c r="T6" s="47"/>
      <c r="U6" s="47"/>
      <c r="V6" s="47"/>
      <c r="W6" s="47"/>
      <c r="X6" s="47"/>
      <c r="Y6" s="47"/>
      <c r="Z6" s="47"/>
    </row>
    <row r="7" spans="1:26" ht="60.75" customHeight="1" x14ac:dyDescent="0.25">
      <c r="A7" s="45"/>
      <c r="B7" s="45"/>
      <c r="C7" s="45"/>
      <c r="D7" s="46"/>
      <c r="E7" s="36"/>
      <c r="F7" s="36"/>
      <c r="G7" s="36"/>
      <c r="H7" s="36"/>
      <c r="I7" s="36"/>
      <c r="J7" s="36"/>
      <c r="K7" s="36"/>
      <c r="L7" s="36"/>
      <c r="M7" s="36"/>
      <c r="N7" s="36"/>
      <c r="O7" s="45"/>
      <c r="P7" s="45"/>
      <c r="Q7" s="45"/>
      <c r="R7" s="47"/>
      <c r="S7" s="47"/>
      <c r="T7" s="47"/>
      <c r="U7" s="47"/>
      <c r="V7" s="47"/>
      <c r="W7" s="47"/>
      <c r="X7" s="47"/>
      <c r="Y7" s="47"/>
      <c r="Z7" s="47"/>
    </row>
    <row r="8" spans="1:26" ht="27.75" customHeight="1" x14ac:dyDescent="0.25">
      <c r="A8" s="48"/>
      <c r="B8" s="48"/>
      <c r="C8" s="48"/>
      <c r="D8" s="49"/>
      <c r="E8" s="48"/>
      <c r="F8" s="48"/>
      <c r="G8" s="48"/>
      <c r="H8" s="48"/>
      <c r="I8" s="48"/>
      <c r="J8" s="48"/>
      <c r="K8" s="48"/>
      <c r="L8" s="48"/>
      <c r="M8" s="48"/>
      <c r="N8" s="48"/>
      <c r="O8" s="48"/>
      <c r="P8" s="48"/>
      <c r="Q8" s="48"/>
      <c r="R8" s="48"/>
      <c r="S8" s="48"/>
      <c r="T8" s="48"/>
      <c r="U8" s="48"/>
      <c r="V8" s="48"/>
      <c r="W8" s="48"/>
      <c r="X8" s="48"/>
      <c r="Y8" s="48"/>
      <c r="Z8" s="48"/>
    </row>
    <row r="9" spans="1:26" ht="30.75" customHeight="1" x14ac:dyDescent="0.25">
      <c r="A9" s="50"/>
      <c r="B9" s="448" t="s">
        <v>87</v>
      </c>
      <c r="C9" s="416"/>
      <c r="D9" s="417"/>
      <c r="E9" s="452" t="str">
        <f>'PDI-01'!E13</f>
        <v>Gestión del Contexto y Visibilidad Nacional e Internacional</v>
      </c>
      <c r="F9" s="419"/>
      <c r="G9" s="420"/>
      <c r="H9" s="51"/>
      <c r="I9" s="51"/>
      <c r="J9" s="51"/>
      <c r="K9" s="51"/>
      <c r="L9" s="51"/>
      <c r="M9" s="51"/>
      <c r="N9" s="51"/>
      <c r="O9" s="51"/>
      <c r="P9" s="51"/>
      <c r="Q9" s="50"/>
      <c r="R9" s="50"/>
      <c r="S9" s="50"/>
      <c r="T9" s="50"/>
      <c r="U9" s="50"/>
      <c r="V9" s="50"/>
      <c r="W9" s="50"/>
      <c r="X9" s="50"/>
      <c r="Y9" s="50"/>
      <c r="Z9" s="50"/>
    </row>
    <row r="10" spans="1:26" ht="6.75" customHeight="1" x14ac:dyDescent="0.25">
      <c r="A10" s="50"/>
      <c r="B10" s="50"/>
      <c r="C10" s="50"/>
      <c r="D10" s="52"/>
      <c r="E10" s="50"/>
      <c r="F10" s="50"/>
      <c r="G10" s="50"/>
      <c r="H10" s="50"/>
      <c r="I10" s="50"/>
      <c r="J10" s="50"/>
      <c r="K10" s="50"/>
      <c r="L10" s="50"/>
      <c r="M10" s="50"/>
      <c r="N10" s="50"/>
      <c r="O10" s="50"/>
      <c r="P10" s="50"/>
      <c r="Q10" s="50"/>
      <c r="R10" s="50"/>
      <c r="S10" s="50"/>
      <c r="T10" s="50"/>
      <c r="U10" s="50"/>
      <c r="V10" s="50"/>
      <c r="W10" s="50"/>
      <c r="X10" s="50"/>
      <c r="Y10" s="50"/>
      <c r="Z10" s="50"/>
    </row>
    <row r="11" spans="1:26" ht="30.75" customHeight="1" x14ac:dyDescent="0.25">
      <c r="A11" s="50"/>
      <c r="B11" s="448" t="s">
        <v>16</v>
      </c>
      <c r="C11" s="416"/>
      <c r="D11" s="417"/>
      <c r="E11" s="452" t="str">
        <f>'PDI-01'!E15</f>
        <v>Internacionalización integral de la universidad</v>
      </c>
      <c r="F11" s="419"/>
      <c r="G11" s="420"/>
      <c r="H11" s="50"/>
      <c r="I11" s="50"/>
      <c r="J11" s="50"/>
      <c r="K11" s="50"/>
      <c r="L11" s="50"/>
      <c r="M11" s="50"/>
      <c r="N11" s="50"/>
      <c r="O11" s="50"/>
      <c r="P11" s="50"/>
      <c r="Q11" s="50"/>
      <c r="R11" s="50"/>
      <c r="S11" s="50"/>
      <c r="T11" s="50"/>
      <c r="U11" s="50"/>
      <c r="V11" s="50"/>
      <c r="W11" s="50"/>
      <c r="X11" s="50"/>
      <c r="Y11" s="50"/>
      <c r="Z11" s="50"/>
    </row>
    <row r="12" spans="1:26" ht="6.75" customHeight="1" x14ac:dyDescent="0.25">
      <c r="A12" s="50"/>
      <c r="B12" s="50"/>
      <c r="C12" s="50"/>
      <c r="D12" s="52"/>
      <c r="E12" s="50"/>
      <c r="F12" s="50"/>
      <c r="G12" s="50"/>
      <c r="H12" s="50"/>
      <c r="I12" s="50"/>
      <c r="J12" s="50"/>
      <c r="K12" s="50"/>
      <c r="L12" s="50"/>
      <c r="M12" s="50"/>
      <c r="N12" s="50"/>
      <c r="O12" s="50"/>
      <c r="P12" s="50"/>
      <c r="Q12" s="50"/>
      <c r="R12" s="50"/>
      <c r="S12" s="50"/>
      <c r="T12" s="50"/>
      <c r="U12" s="50"/>
      <c r="V12" s="50"/>
      <c r="W12" s="50"/>
      <c r="X12" s="50"/>
      <c r="Y12" s="50"/>
      <c r="Z12" s="50"/>
    </row>
    <row r="13" spans="1:26" ht="30.75" customHeight="1" x14ac:dyDescent="0.25">
      <c r="A13" s="50"/>
      <c r="B13" s="465" t="s">
        <v>88</v>
      </c>
      <c r="C13" s="416"/>
      <c r="D13" s="417"/>
      <c r="E13" s="452" t="str">
        <f>'PDI-01'!E11</f>
        <v>Cooperación y movilidad nacional e internacional (PDI2028 – GCV - 27)</v>
      </c>
      <c r="F13" s="419"/>
      <c r="G13" s="420"/>
      <c r="H13" s="51"/>
      <c r="I13" s="51"/>
      <c r="J13" s="51"/>
      <c r="K13" s="51"/>
      <c r="L13" s="51"/>
      <c r="M13" s="51"/>
      <c r="N13" s="51"/>
      <c r="O13" s="51"/>
      <c r="P13" s="51"/>
      <c r="Q13" s="50"/>
      <c r="R13" s="50"/>
      <c r="S13" s="50"/>
      <c r="T13" s="50"/>
      <c r="U13" s="50"/>
      <c r="V13" s="50"/>
      <c r="W13" s="50"/>
      <c r="X13" s="50"/>
      <c r="Y13" s="50"/>
      <c r="Z13" s="50"/>
    </row>
    <row r="14" spans="1:26" ht="14.25" customHeight="1" x14ac:dyDescent="0.25">
      <c r="A14" s="50"/>
      <c r="B14" s="53"/>
      <c r="C14" s="53"/>
      <c r="D14" s="53"/>
      <c r="E14" s="54"/>
      <c r="F14" s="54"/>
      <c r="G14" s="54"/>
      <c r="H14" s="51"/>
      <c r="I14" s="51"/>
      <c r="J14" s="51"/>
      <c r="K14" s="51"/>
      <c r="L14" s="51"/>
      <c r="M14" s="51"/>
      <c r="N14" s="51"/>
      <c r="O14" s="51"/>
      <c r="P14" s="51"/>
      <c r="Q14" s="50"/>
      <c r="R14" s="50"/>
      <c r="S14" s="50"/>
      <c r="T14" s="50"/>
      <c r="U14" s="50"/>
      <c r="V14" s="50"/>
      <c r="W14" s="50"/>
      <c r="X14" s="50"/>
      <c r="Y14" s="50"/>
      <c r="Z14" s="50"/>
    </row>
    <row r="15" spans="1:26" ht="14.25" customHeight="1" x14ac:dyDescent="0.25">
      <c r="A15" s="50"/>
      <c r="B15" s="53"/>
      <c r="C15" s="53"/>
      <c r="D15" s="53"/>
      <c r="E15" s="54"/>
      <c r="F15" s="54"/>
      <c r="G15" s="54"/>
      <c r="H15" s="51"/>
      <c r="I15" s="51"/>
      <c r="J15" s="51"/>
      <c r="K15" s="51"/>
      <c r="L15" s="51"/>
      <c r="M15" s="51"/>
      <c r="N15" s="51"/>
      <c r="O15" s="51"/>
      <c r="P15" s="51"/>
      <c r="Q15" s="50"/>
      <c r="R15" s="50"/>
      <c r="S15" s="50"/>
      <c r="T15" s="50"/>
      <c r="U15" s="50"/>
      <c r="V15" s="50"/>
      <c r="W15" s="50"/>
      <c r="X15" s="50"/>
      <c r="Y15" s="50"/>
      <c r="Z15" s="50"/>
    </row>
    <row r="16" spans="1:26" ht="71.25" customHeight="1" x14ac:dyDescent="0.25">
      <c r="A16" s="50"/>
      <c r="B16" s="53"/>
      <c r="C16" s="53"/>
      <c r="D16" s="55" t="s">
        <v>89</v>
      </c>
      <c r="E16" s="427" t="str">
        <f>'PDI-02'!C19</f>
        <v>Desarticulación de procesos misionales y baja visibilidad nacional e internacional de los programas académicos, de la oferta investigativa y de la extensión, de la universidad en el contexto nacional e internacional.</v>
      </c>
      <c r="F16" s="420"/>
      <c r="G16" s="43" t="s">
        <v>90</v>
      </c>
      <c r="H16" s="427" t="s">
        <v>91</v>
      </c>
      <c r="I16" s="419"/>
      <c r="J16" s="419"/>
      <c r="K16" s="419"/>
      <c r="L16" s="420"/>
      <c r="M16" s="54"/>
      <c r="N16" s="51"/>
      <c r="O16" s="51"/>
      <c r="P16" s="51"/>
      <c r="Q16" s="50"/>
      <c r="R16" s="50"/>
      <c r="S16" s="50"/>
      <c r="T16" s="50"/>
      <c r="U16" s="50"/>
      <c r="V16" s="50"/>
      <c r="W16" s="50"/>
      <c r="X16" s="50"/>
      <c r="Y16" s="50"/>
      <c r="Z16" s="50"/>
    </row>
    <row r="17" spans="1:26" ht="61.5" customHeight="1" x14ac:dyDescent="0.25">
      <c r="A17" s="50"/>
      <c r="B17" s="53"/>
      <c r="C17" s="53"/>
      <c r="D17" s="56" t="s">
        <v>92</v>
      </c>
      <c r="E17" s="427" t="str">
        <f>'PDI-02'!E19:G19</f>
        <v>1. Desaprovechamiento de los espacios de convergencia y desconocimiento o desinterés (apego a la zona de confort) de las oportunidades y/o del impacto de los procesos de cooperación y movilidad nacionales e internacionales.</v>
      </c>
      <c r="F17" s="420"/>
      <c r="G17" s="57" t="s">
        <v>93</v>
      </c>
      <c r="H17" s="439" t="s">
        <v>94</v>
      </c>
      <c r="I17" s="419"/>
      <c r="J17" s="419"/>
      <c r="K17" s="419"/>
      <c r="L17" s="420"/>
      <c r="M17" s="54"/>
      <c r="N17" s="51"/>
      <c r="O17" s="51"/>
      <c r="P17" s="51"/>
      <c r="Q17" s="50"/>
      <c r="R17" s="50"/>
      <c r="S17" s="50"/>
      <c r="T17" s="50"/>
      <c r="U17" s="50"/>
      <c r="V17" s="50"/>
      <c r="W17" s="50"/>
      <c r="X17" s="50"/>
      <c r="Y17" s="50"/>
      <c r="Z17" s="50"/>
    </row>
    <row r="18" spans="1:26" ht="47.25" customHeight="1" x14ac:dyDescent="0.25">
      <c r="A18" s="50"/>
      <c r="B18" s="53"/>
      <c r="C18" s="53"/>
      <c r="D18" s="56" t="s">
        <v>95</v>
      </c>
      <c r="E18" s="427" t="str">
        <f>'PDI-02'!E20:G20</f>
        <v xml:space="preserve">2. Incipiente gestión, apoyo y articulación de los programas, facultades y de la administración para promover y facilitar procesos de cooperación y movilidad nacional e internacional.  </v>
      </c>
      <c r="F18" s="420"/>
      <c r="G18" s="57" t="s">
        <v>96</v>
      </c>
      <c r="H18" s="427" t="s">
        <v>97</v>
      </c>
      <c r="I18" s="419"/>
      <c r="J18" s="419"/>
      <c r="K18" s="419"/>
      <c r="L18" s="420"/>
      <c r="M18" s="54"/>
      <c r="N18" s="51"/>
      <c r="O18" s="51"/>
      <c r="P18" s="51"/>
      <c r="Q18" s="50"/>
      <c r="R18" s="50"/>
      <c r="S18" s="50"/>
      <c r="T18" s="50"/>
      <c r="U18" s="50"/>
      <c r="V18" s="50"/>
      <c r="W18" s="50"/>
      <c r="X18" s="50"/>
      <c r="Y18" s="50"/>
      <c r="Z18" s="50"/>
    </row>
    <row r="19" spans="1:26" ht="32.25" hidden="1" customHeight="1" x14ac:dyDescent="0.25">
      <c r="A19" s="50"/>
      <c r="B19" s="53"/>
      <c r="C19" s="53"/>
      <c r="D19" s="56" t="s">
        <v>98</v>
      </c>
      <c r="E19" s="427">
        <f>'PDI-02'!E21:G21</f>
        <v>0</v>
      </c>
      <c r="F19" s="420"/>
      <c r="G19" s="57" t="s">
        <v>99</v>
      </c>
      <c r="H19" s="427"/>
      <c r="I19" s="419"/>
      <c r="J19" s="419"/>
      <c r="K19" s="419"/>
      <c r="L19" s="420"/>
      <c r="M19" s="54"/>
      <c r="N19" s="51"/>
      <c r="O19" s="51"/>
      <c r="P19" s="51"/>
      <c r="Q19" s="50"/>
      <c r="R19" s="50"/>
      <c r="S19" s="50"/>
      <c r="T19" s="50"/>
      <c r="U19" s="50"/>
      <c r="V19" s="50"/>
      <c r="W19" s="50"/>
      <c r="X19" s="50"/>
      <c r="Y19" s="50"/>
      <c r="Z19" s="50"/>
    </row>
    <row r="20" spans="1:26" ht="32.25" hidden="1" customHeight="1" x14ac:dyDescent="0.25">
      <c r="A20" s="50"/>
      <c r="B20" s="53"/>
      <c r="C20" s="53"/>
      <c r="D20" s="56" t="s">
        <v>100</v>
      </c>
      <c r="E20" s="427">
        <f>'PDI-02'!E22:G22</f>
        <v>0</v>
      </c>
      <c r="F20" s="420"/>
      <c r="G20" s="57" t="s">
        <v>101</v>
      </c>
      <c r="H20" s="427"/>
      <c r="I20" s="419"/>
      <c r="J20" s="419"/>
      <c r="K20" s="419"/>
      <c r="L20" s="420"/>
      <c r="M20" s="54"/>
      <c r="N20" s="51"/>
      <c r="O20" s="51"/>
      <c r="P20" s="51"/>
      <c r="Q20" s="50"/>
      <c r="R20" s="50"/>
      <c r="S20" s="50"/>
      <c r="T20" s="50"/>
      <c r="U20" s="50"/>
      <c r="V20" s="50"/>
      <c r="W20" s="50"/>
      <c r="X20" s="50"/>
      <c r="Y20" s="50"/>
      <c r="Z20" s="50"/>
    </row>
    <row r="21" spans="1:26" ht="32.25" hidden="1" customHeight="1" x14ac:dyDescent="0.25">
      <c r="A21" s="50"/>
      <c r="B21" s="53"/>
      <c r="C21" s="53"/>
      <c r="D21" s="56" t="s">
        <v>102</v>
      </c>
      <c r="E21" s="427">
        <f>'PDI-02'!E23:G23</f>
        <v>0</v>
      </c>
      <c r="F21" s="420"/>
      <c r="G21" s="57" t="s">
        <v>103</v>
      </c>
      <c r="H21" s="421"/>
      <c r="I21" s="419"/>
      <c r="J21" s="419"/>
      <c r="K21" s="419"/>
      <c r="L21" s="420"/>
      <c r="M21" s="54"/>
      <c r="N21" s="51"/>
      <c r="O21" s="51"/>
      <c r="P21" s="51"/>
      <c r="Q21" s="50"/>
      <c r="R21" s="50"/>
      <c r="S21" s="50"/>
      <c r="T21" s="50"/>
      <c r="U21" s="50"/>
      <c r="V21" s="50"/>
      <c r="W21" s="50"/>
      <c r="X21" s="50"/>
      <c r="Y21" s="50"/>
      <c r="Z21" s="50"/>
    </row>
    <row r="22" spans="1:26" ht="24.75" customHeight="1" x14ac:dyDescent="0.25">
      <c r="A22" s="50"/>
      <c r="B22" s="53"/>
      <c r="C22" s="53"/>
      <c r="D22" s="53"/>
      <c r="E22" s="54"/>
      <c r="F22" s="54"/>
      <c r="G22" s="54"/>
      <c r="H22" s="51"/>
      <c r="I22" s="51"/>
      <c r="J22" s="51"/>
      <c r="K22" s="51"/>
      <c r="L22" s="51"/>
      <c r="M22" s="51"/>
      <c r="N22" s="51"/>
      <c r="O22" s="51"/>
      <c r="P22" s="51"/>
      <c r="Q22" s="50"/>
      <c r="R22" s="50"/>
      <c r="S22" s="50"/>
      <c r="T22" s="50"/>
      <c r="U22" s="50"/>
      <c r="V22" s="50"/>
      <c r="W22" s="50"/>
      <c r="X22" s="50"/>
      <c r="Y22" s="50"/>
      <c r="Z22" s="50"/>
    </row>
    <row r="23" spans="1:26" ht="14.25" customHeight="1" x14ac:dyDescent="0.25">
      <c r="A23" s="39"/>
      <c r="B23" s="39"/>
      <c r="C23" s="39"/>
      <c r="D23" s="38"/>
      <c r="E23" s="39"/>
      <c r="F23" s="39"/>
      <c r="G23" s="39"/>
      <c r="H23" s="39"/>
      <c r="I23" s="39"/>
      <c r="J23" s="39"/>
      <c r="K23" s="39"/>
      <c r="L23" s="39"/>
      <c r="M23" s="39"/>
      <c r="N23" s="39"/>
      <c r="O23" s="39"/>
      <c r="P23" s="39"/>
      <c r="Q23" s="39"/>
      <c r="R23" s="39"/>
      <c r="S23" s="39"/>
      <c r="T23" s="39"/>
      <c r="U23" s="39"/>
      <c r="V23" s="39"/>
      <c r="W23" s="39"/>
      <c r="X23" s="39"/>
      <c r="Y23" s="39"/>
      <c r="Z23" s="39"/>
    </row>
    <row r="24" spans="1:26" ht="27.75" customHeight="1" x14ac:dyDescent="0.25">
      <c r="A24" s="39"/>
      <c r="B24" s="39"/>
      <c r="C24" s="39"/>
      <c r="D24" s="43" t="s">
        <v>104</v>
      </c>
      <c r="E24" s="39"/>
      <c r="F24" s="39"/>
      <c r="G24" s="39"/>
      <c r="H24" s="39"/>
      <c r="I24" s="39"/>
      <c r="J24" s="39"/>
      <c r="K24" s="39"/>
      <c r="L24" s="39"/>
      <c r="M24" s="39"/>
      <c r="N24" s="39"/>
      <c r="O24" s="39"/>
      <c r="P24" s="39"/>
      <c r="Q24" s="39"/>
      <c r="R24" s="39"/>
      <c r="S24" s="39"/>
      <c r="T24" s="39"/>
      <c r="U24" s="39"/>
      <c r="V24" s="39"/>
      <c r="W24" s="39"/>
      <c r="X24" s="39"/>
      <c r="Y24" s="39"/>
      <c r="Z24" s="39"/>
    </row>
    <row r="25" spans="1:26" ht="34.5" customHeight="1" x14ac:dyDescent="0.25">
      <c r="A25" s="39"/>
      <c r="B25" s="39"/>
      <c r="C25" s="39"/>
      <c r="D25" s="422" t="s">
        <v>105</v>
      </c>
      <c r="E25" s="419"/>
      <c r="F25" s="419"/>
      <c r="G25" s="419"/>
      <c r="H25" s="419"/>
      <c r="I25" s="419"/>
      <c r="J25" s="419"/>
      <c r="K25" s="419"/>
      <c r="L25" s="419"/>
      <c r="M25" s="419"/>
      <c r="N25" s="419"/>
      <c r="O25" s="420"/>
      <c r="P25" s="58"/>
      <c r="Q25" s="59"/>
      <c r="R25" s="39"/>
      <c r="S25" s="39"/>
      <c r="T25" s="39"/>
      <c r="U25" s="39"/>
      <c r="V25" s="39"/>
      <c r="W25" s="39"/>
      <c r="X25" s="39"/>
      <c r="Y25" s="39"/>
      <c r="Z25" s="39"/>
    </row>
    <row r="26" spans="1:26" ht="34.5" customHeight="1" x14ac:dyDescent="0.25">
      <c r="A26" s="39"/>
      <c r="B26" s="39"/>
      <c r="C26" s="39"/>
      <c r="D26" s="60"/>
      <c r="E26" s="60"/>
      <c r="F26" s="60"/>
      <c r="G26" s="60"/>
      <c r="H26" s="60"/>
      <c r="I26" s="60"/>
      <c r="J26" s="60"/>
      <c r="K26" s="60"/>
      <c r="L26" s="60"/>
      <c r="M26" s="60"/>
      <c r="N26" s="60"/>
      <c r="O26" s="60"/>
      <c r="P26" s="60"/>
      <c r="Q26" s="59"/>
      <c r="R26" s="39"/>
      <c r="S26" s="39"/>
      <c r="T26" s="39"/>
      <c r="U26" s="39"/>
      <c r="V26" s="39"/>
      <c r="W26" s="39"/>
      <c r="X26" s="39"/>
      <c r="Y26" s="39"/>
      <c r="Z26" s="39"/>
    </row>
    <row r="27" spans="1:26" ht="30" customHeight="1" x14ac:dyDescent="0.25">
      <c r="A27" s="39"/>
      <c r="B27" s="61"/>
      <c r="C27" s="39"/>
      <c r="D27" s="463" t="s">
        <v>106</v>
      </c>
      <c r="E27" s="419"/>
      <c r="F27" s="419"/>
      <c r="G27" s="419"/>
      <c r="H27" s="419"/>
      <c r="I27" s="419"/>
      <c r="J27" s="419"/>
      <c r="K27" s="419"/>
      <c r="L27" s="419"/>
      <c r="M27" s="419"/>
      <c r="N27" s="419"/>
      <c r="O27" s="419"/>
      <c r="P27" s="420"/>
      <c r="Q27" s="59"/>
      <c r="R27" s="39"/>
      <c r="S27" s="39"/>
      <c r="T27" s="39"/>
      <c r="U27" s="39"/>
      <c r="V27" s="39"/>
      <c r="W27" s="39"/>
      <c r="X27" s="39"/>
      <c r="Y27" s="39"/>
      <c r="Z27" s="39"/>
    </row>
    <row r="28" spans="1:26" ht="18" customHeight="1" x14ac:dyDescent="0.25">
      <c r="A28" s="39"/>
      <c r="B28" s="454" t="s">
        <v>107</v>
      </c>
      <c r="C28" s="39"/>
      <c r="D28" s="456" t="s">
        <v>108</v>
      </c>
      <c r="E28" s="422" t="s">
        <v>109</v>
      </c>
      <c r="F28" s="419"/>
      <c r="G28" s="419"/>
      <c r="H28" s="419"/>
      <c r="I28" s="419"/>
      <c r="J28" s="419"/>
      <c r="K28" s="419"/>
      <c r="L28" s="419"/>
      <c r="M28" s="420"/>
      <c r="N28" s="456" t="s">
        <v>110</v>
      </c>
      <c r="O28" s="456" t="s">
        <v>111</v>
      </c>
      <c r="P28" s="456" t="s">
        <v>112</v>
      </c>
      <c r="Q28" s="39"/>
      <c r="R28" s="39"/>
      <c r="S28" s="39"/>
      <c r="T28" s="39"/>
      <c r="U28" s="39"/>
      <c r="V28" s="39"/>
      <c r="W28" s="39"/>
      <c r="X28" s="39"/>
      <c r="Y28" s="39"/>
      <c r="Z28" s="39"/>
    </row>
    <row r="29" spans="1:26" ht="75.75" customHeight="1" x14ac:dyDescent="0.25">
      <c r="A29" s="39"/>
      <c r="B29" s="442"/>
      <c r="C29" s="39"/>
      <c r="D29" s="443"/>
      <c r="E29" s="43" t="s">
        <v>113</v>
      </c>
      <c r="F29" s="62" t="s">
        <v>114</v>
      </c>
      <c r="G29" s="43" t="s">
        <v>115</v>
      </c>
      <c r="H29" s="43" t="s">
        <v>116</v>
      </c>
      <c r="I29" s="43" t="s">
        <v>117</v>
      </c>
      <c r="J29" s="43" t="s">
        <v>118</v>
      </c>
      <c r="K29" s="43" t="s">
        <v>119</v>
      </c>
      <c r="L29" s="43" t="s">
        <v>120</v>
      </c>
      <c r="M29" s="62" t="s">
        <v>121</v>
      </c>
      <c r="N29" s="443"/>
      <c r="O29" s="443"/>
      <c r="P29" s="443"/>
      <c r="Q29" s="39"/>
      <c r="R29" s="63">
        <v>3</v>
      </c>
      <c r="S29" s="39"/>
      <c r="T29" s="39"/>
      <c r="U29" s="39"/>
      <c r="V29" s="39"/>
      <c r="W29" s="39"/>
      <c r="X29" s="39"/>
      <c r="Y29" s="39"/>
      <c r="Z29" s="39"/>
    </row>
    <row r="30" spans="1:26" ht="132" x14ac:dyDescent="0.25">
      <c r="A30" s="39"/>
      <c r="B30" s="442"/>
      <c r="C30" s="39"/>
      <c r="D30" s="64" t="s">
        <v>122</v>
      </c>
      <c r="E30" s="67" t="s">
        <v>123</v>
      </c>
      <c r="F30" s="64" t="s">
        <v>124</v>
      </c>
      <c r="G30" s="64" t="s">
        <v>125</v>
      </c>
      <c r="H30" s="64" t="s">
        <v>126</v>
      </c>
      <c r="I30" s="65">
        <v>0.53</v>
      </c>
      <c r="J30" s="66">
        <v>0.53</v>
      </c>
      <c r="K30" s="66">
        <v>0.5</v>
      </c>
      <c r="L30" s="66">
        <v>0.5</v>
      </c>
      <c r="M30" s="388">
        <v>0.5</v>
      </c>
      <c r="N30" s="68" t="s">
        <v>1221</v>
      </c>
      <c r="O30" s="68" t="s">
        <v>127</v>
      </c>
      <c r="P30" s="365" t="s">
        <v>128</v>
      </c>
      <c r="Q30" s="39"/>
      <c r="R30" s="63" t="s">
        <v>129</v>
      </c>
      <c r="S30" s="39"/>
      <c r="T30" s="39"/>
      <c r="U30" s="39"/>
      <c r="V30" s="39"/>
      <c r="W30" s="39"/>
      <c r="X30" s="39"/>
      <c r="Y30" s="39"/>
      <c r="Z30" s="39"/>
    </row>
    <row r="31" spans="1:26" ht="75.75" hidden="1" customHeight="1" x14ac:dyDescent="0.25">
      <c r="A31" s="39"/>
      <c r="B31" s="442"/>
      <c r="C31" s="39"/>
      <c r="D31" s="64"/>
      <c r="E31" s="64"/>
      <c r="F31" s="67"/>
      <c r="G31" s="64"/>
      <c r="H31" s="64"/>
      <c r="I31" s="64"/>
      <c r="J31" s="65"/>
      <c r="K31" s="66"/>
      <c r="L31" s="66"/>
      <c r="M31" s="66"/>
      <c r="N31" s="66"/>
      <c r="O31" s="68"/>
      <c r="P31" s="69"/>
      <c r="Q31" s="39"/>
      <c r="R31" s="63"/>
      <c r="S31" s="39"/>
      <c r="T31" s="39"/>
      <c r="U31" s="39"/>
      <c r="V31" s="39"/>
      <c r="W31" s="39"/>
      <c r="X31" s="39"/>
      <c r="Y31" s="39"/>
      <c r="Z31" s="39"/>
    </row>
    <row r="32" spans="1:26" ht="0.75" customHeight="1" x14ac:dyDescent="0.25">
      <c r="A32" s="39"/>
      <c r="B32" s="443"/>
      <c r="C32" s="39"/>
      <c r="D32" s="64"/>
      <c r="E32" s="70"/>
      <c r="F32" s="70"/>
      <c r="G32" s="70"/>
      <c r="H32" s="70"/>
      <c r="I32" s="65"/>
      <c r="J32" s="71"/>
      <c r="K32" s="72"/>
      <c r="L32" s="72"/>
      <c r="M32" s="71"/>
      <c r="N32" s="64"/>
      <c r="O32" s="64"/>
      <c r="P32" s="64"/>
      <c r="Q32" s="39"/>
      <c r="R32" s="63"/>
      <c r="S32" s="39"/>
      <c r="T32" s="39"/>
      <c r="U32" s="39"/>
      <c r="V32" s="39"/>
      <c r="W32" s="39"/>
      <c r="X32" s="39"/>
      <c r="Y32" s="39"/>
      <c r="Z32" s="39"/>
    </row>
    <row r="33" spans="1:26" ht="21.75" customHeight="1" x14ac:dyDescent="0.25">
      <c r="A33" s="39"/>
      <c r="B33" s="73"/>
      <c r="C33" s="39"/>
      <c r="D33" s="53"/>
      <c r="E33" s="39"/>
      <c r="F33" s="50"/>
      <c r="G33" s="39"/>
      <c r="H33" s="39"/>
      <c r="I33" s="39"/>
      <c r="J33" s="39"/>
      <c r="K33" s="39"/>
      <c r="L33" s="39"/>
      <c r="M33" s="39"/>
      <c r="N33" s="39"/>
      <c r="O33" s="39"/>
      <c r="P33" s="39"/>
      <c r="Q33" s="39"/>
      <c r="R33" s="39"/>
      <c r="S33" s="39"/>
      <c r="T33" s="39"/>
      <c r="U33" s="39"/>
      <c r="V33" s="39"/>
      <c r="W33" s="39"/>
      <c r="X33" s="39"/>
      <c r="Y33" s="39"/>
      <c r="Z33" s="39"/>
    </row>
    <row r="34" spans="1:26" ht="21.75" customHeight="1" x14ac:dyDescent="0.25">
      <c r="A34" s="39"/>
      <c r="B34" s="73"/>
      <c r="C34" s="39"/>
      <c r="D34" s="464" t="s">
        <v>130</v>
      </c>
      <c r="E34" s="419"/>
      <c r="F34" s="419"/>
      <c r="G34" s="419"/>
      <c r="H34" s="419"/>
      <c r="I34" s="419"/>
      <c r="J34" s="419"/>
      <c r="K34" s="419"/>
      <c r="L34" s="419"/>
      <c r="M34" s="419"/>
      <c r="N34" s="419"/>
      <c r="O34" s="419"/>
      <c r="P34" s="420"/>
      <c r="Q34" s="39"/>
      <c r="R34" s="39"/>
      <c r="S34" s="39"/>
      <c r="T34" s="39"/>
      <c r="U34" s="39"/>
      <c r="V34" s="39"/>
      <c r="W34" s="39"/>
      <c r="X34" s="39"/>
      <c r="Y34" s="39"/>
      <c r="Z34" s="39"/>
    </row>
    <row r="35" spans="1:26" ht="21.75" customHeight="1" x14ac:dyDescent="0.25">
      <c r="A35" s="39"/>
      <c r="B35" s="454" t="s">
        <v>131</v>
      </c>
      <c r="C35" s="39"/>
      <c r="D35" s="456" t="s">
        <v>132</v>
      </c>
      <c r="E35" s="422" t="s">
        <v>109</v>
      </c>
      <c r="F35" s="419"/>
      <c r="G35" s="419"/>
      <c r="H35" s="419"/>
      <c r="I35" s="419"/>
      <c r="J35" s="419"/>
      <c r="K35" s="419"/>
      <c r="L35" s="419"/>
      <c r="M35" s="420"/>
      <c r="N35" s="456" t="s">
        <v>110</v>
      </c>
      <c r="O35" s="456" t="s">
        <v>111</v>
      </c>
      <c r="P35" s="456" t="s">
        <v>133</v>
      </c>
      <c r="Q35" s="39"/>
      <c r="R35" s="39"/>
      <c r="S35" s="39"/>
      <c r="T35" s="39"/>
      <c r="U35" s="39"/>
      <c r="V35" s="39"/>
      <c r="W35" s="39"/>
      <c r="X35" s="39"/>
      <c r="Y35" s="39"/>
      <c r="Z35" s="39"/>
    </row>
    <row r="36" spans="1:26" ht="102.75" customHeight="1" x14ac:dyDescent="0.25">
      <c r="A36" s="39"/>
      <c r="B36" s="442"/>
      <c r="C36" s="39"/>
      <c r="D36" s="443"/>
      <c r="E36" s="43" t="s">
        <v>134</v>
      </c>
      <c r="F36" s="62" t="s">
        <v>114</v>
      </c>
      <c r="G36" s="43" t="s">
        <v>115</v>
      </c>
      <c r="H36" s="43" t="s">
        <v>116</v>
      </c>
      <c r="I36" s="43" t="s">
        <v>117</v>
      </c>
      <c r="J36" s="43" t="s">
        <v>118</v>
      </c>
      <c r="K36" s="43" t="s">
        <v>119</v>
      </c>
      <c r="L36" s="43" t="s">
        <v>120</v>
      </c>
      <c r="M36" s="62" t="s">
        <v>121</v>
      </c>
      <c r="N36" s="443"/>
      <c r="O36" s="443"/>
      <c r="P36" s="443"/>
      <c r="Q36" s="39"/>
      <c r="R36" s="39"/>
      <c r="S36" s="39"/>
      <c r="T36" s="39"/>
      <c r="U36" s="39"/>
      <c r="V36" s="39"/>
      <c r="W36" s="39"/>
      <c r="X36" s="39"/>
      <c r="Y36" s="39"/>
      <c r="Z36" s="39"/>
    </row>
    <row r="37" spans="1:26" ht="171.75" customHeight="1" x14ac:dyDescent="0.25">
      <c r="A37" s="39"/>
      <c r="B37" s="442"/>
      <c r="C37" s="39"/>
      <c r="D37" s="457" t="s">
        <v>135</v>
      </c>
      <c r="E37" s="67" t="s">
        <v>136</v>
      </c>
      <c r="F37" s="64" t="s">
        <v>137</v>
      </c>
      <c r="G37" s="64" t="s">
        <v>125</v>
      </c>
      <c r="H37" s="64" t="s">
        <v>138</v>
      </c>
      <c r="I37" s="74">
        <v>0.45</v>
      </c>
      <c r="J37" s="65">
        <v>0.43</v>
      </c>
      <c r="K37" s="65">
        <v>0.45</v>
      </c>
      <c r="L37" s="65">
        <v>0.47</v>
      </c>
      <c r="M37" s="366">
        <v>0.5</v>
      </c>
      <c r="N37" s="68" t="s">
        <v>139</v>
      </c>
      <c r="O37" s="69" t="s">
        <v>140</v>
      </c>
      <c r="P37" s="75" t="s">
        <v>141</v>
      </c>
      <c r="Q37" s="39"/>
      <c r="R37" s="39"/>
      <c r="S37" s="39"/>
      <c r="T37" s="39"/>
      <c r="U37" s="39"/>
      <c r="V37" s="39"/>
      <c r="W37" s="39"/>
      <c r="X37" s="39"/>
      <c r="Y37" s="39"/>
      <c r="Z37" s="39"/>
    </row>
    <row r="38" spans="1:26" ht="171" customHeight="1" x14ac:dyDescent="0.25">
      <c r="A38" s="39"/>
      <c r="B38" s="442"/>
      <c r="C38" s="39"/>
      <c r="D38" s="442"/>
      <c r="E38" s="401" t="s">
        <v>142</v>
      </c>
      <c r="F38" s="402" t="s">
        <v>143</v>
      </c>
      <c r="G38" s="402" t="s">
        <v>125</v>
      </c>
      <c r="H38" s="402" t="s">
        <v>1222</v>
      </c>
      <c r="I38" s="403">
        <v>0.86</v>
      </c>
      <c r="J38" s="404">
        <v>0.87</v>
      </c>
      <c r="K38" s="404">
        <v>0.88</v>
      </c>
      <c r="L38" s="404">
        <v>0.89</v>
      </c>
      <c r="M38" s="404">
        <v>0.9</v>
      </c>
      <c r="N38" s="405" t="s">
        <v>144</v>
      </c>
      <c r="O38" s="405" t="s">
        <v>140</v>
      </c>
      <c r="P38" s="405" t="s">
        <v>141</v>
      </c>
      <c r="Q38" s="39"/>
      <c r="R38" s="39"/>
      <c r="S38" s="39"/>
      <c r="T38" s="39"/>
      <c r="U38" s="39"/>
      <c r="V38" s="39"/>
      <c r="W38" s="39"/>
      <c r="X38" s="39"/>
      <c r="Y38" s="39"/>
      <c r="Z38" s="39"/>
    </row>
    <row r="39" spans="1:26" ht="33.75" hidden="1" customHeight="1" x14ac:dyDescent="0.25">
      <c r="A39" s="39"/>
      <c r="B39" s="442"/>
      <c r="C39" s="39"/>
      <c r="D39" s="442"/>
      <c r="E39" s="76"/>
      <c r="F39" s="77"/>
      <c r="G39" s="76"/>
      <c r="H39" s="76"/>
      <c r="I39" s="65"/>
      <c r="J39" s="76"/>
      <c r="K39" s="76"/>
      <c r="L39" s="76"/>
      <c r="M39" s="76"/>
      <c r="N39" s="76"/>
      <c r="O39" s="76"/>
      <c r="P39" s="76"/>
      <c r="Q39" s="39"/>
      <c r="R39" s="39"/>
      <c r="S39" s="39"/>
      <c r="T39" s="39"/>
      <c r="U39" s="39"/>
      <c r="V39" s="39"/>
      <c r="W39" s="39"/>
      <c r="X39" s="39"/>
      <c r="Y39" s="39"/>
      <c r="Z39" s="39"/>
    </row>
    <row r="40" spans="1:26" ht="0.75" customHeight="1" x14ac:dyDescent="0.25">
      <c r="A40" s="39"/>
      <c r="B40" s="443"/>
      <c r="C40" s="39"/>
      <c r="D40" s="443"/>
      <c r="E40" s="76"/>
      <c r="F40" s="77"/>
      <c r="G40" s="76"/>
      <c r="H40" s="76"/>
      <c r="I40" s="76"/>
      <c r="J40" s="76"/>
      <c r="K40" s="76"/>
      <c r="L40" s="76"/>
      <c r="M40" s="76"/>
      <c r="N40" s="76"/>
      <c r="O40" s="76"/>
      <c r="P40" s="76"/>
      <c r="Q40" s="39"/>
      <c r="R40" s="39"/>
      <c r="S40" s="39"/>
      <c r="T40" s="39"/>
      <c r="U40" s="39"/>
      <c r="V40" s="39"/>
      <c r="W40" s="39"/>
      <c r="X40" s="39"/>
      <c r="Y40" s="39"/>
      <c r="Z40" s="39"/>
    </row>
    <row r="41" spans="1:26" ht="33.75" customHeight="1" x14ac:dyDescent="0.25">
      <c r="A41" s="39"/>
      <c r="B41" s="73"/>
      <c r="C41" s="39"/>
      <c r="D41" s="53"/>
      <c r="E41" s="39"/>
      <c r="F41" s="50"/>
      <c r="G41" s="39"/>
      <c r="H41" s="39"/>
      <c r="I41" s="39"/>
      <c r="J41" s="39"/>
      <c r="K41" s="39"/>
      <c r="L41" s="39"/>
      <c r="M41" s="39"/>
      <c r="N41" s="39"/>
      <c r="O41" s="39"/>
      <c r="P41" s="39"/>
      <c r="Q41" s="39"/>
      <c r="R41" s="39"/>
      <c r="S41" s="39"/>
      <c r="T41" s="39"/>
      <c r="U41" s="39"/>
      <c r="V41" s="39"/>
      <c r="W41" s="39"/>
      <c r="X41" s="39"/>
      <c r="Y41" s="39"/>
      <c r="Z41" s="39"/>
    </row>
    <row r="42" spans="1:26" ht="31.5" customHeight="1" x14ac:dyDescent="0.25">
      <c r="A42" s="39"/>
      <c r="B42" s="73"/>
      <c r="C42" s="39"/>
      <c r="D42" s="464" t="s">
        <v>145</v>
      </c>
      <c r="E42" s="419"/>
      <c r="F42" s="419"/>
      <c r="G42" s="419"/>
      <c r="H42" s="419"/>
      <c r="I42" s="419"/>
      <c r="J42" s="419"/>
      <c r="K42" s="419"/>
      <c r="L42" s="419"/>
      <c r="M42" s="419"/>
      <c r="N42" s="419"/>
      <c r="O42" s="419"/>
      <c r="P42" s="420"/>
      <c r="Q42" s="39"/>
      <c r="R42" s="39"/>
      <c r="S42" s="39"/>
      <c r="T42" s="39"/>
      <c r="U42" s="39"/>
      <c r="V42" s="39"/>
      <c r="W42" s="39"/>
      <c r="X42" s="39"/>
      <c r="Y42" s="39"/>
      <c r="Z42" s="39"/>
    </row>
    <row r="43" spans="1:26" ht="21.75" customHeight="1" x14ac:dyDescent="0.25">
      <c r="A43" s="39"/>
      <c r="B43" s="454" t="s">
        <v>146</v>
      </c>
      <c r="C43" s="39"/>
      <c r="D43" s="456" t="s">
        <v>147</v>
      </c>
      <c r="E43" s="422" t="s">
        <v>109</v>
      </c>
      <c r="F43" s="419"/>
      <c r="G43" s="419"/>
      <c r="H43" s="419"/>
      <c r="I43" s="419"/>
      <c r="J43" s="419"/>
      <c r="K43" s="419"/>
      <c r="L43" s="419"/>
      <c r="M43" s="420"/>
      <c r="N43" s="456" t="s">
        <v>110</v>
      </c>
      <c r="O43" s="456" t="s">
        <v>111</v>
      </c>
      <c r="P43" s="456" t="s">
        <v>148</v>
      </c>
      <c r="Q43" s="39"/>
      <c r="R43" s="39"/>
      <c r="S43" s="39"/>
      <c r="T43" s="39"/>
      <c r="U43" s="39"/>
      <c r="V43" s="39"/>
      <c r="W43" s="39"/>
      <c r="X43" s="39"/>
      <c r="Y43" s="39"/>
      <c r="Z43" s="39"/>
    </row>
    <row r="44" spans="1:26" ht="109.5" customHeight="1" x14ac:dyDescent="0.25">
      <c r="A44" s="39"/>
      <c r="B44" s="442"/>
      <c r="C44" s="39"/>
      <c r="D44" s="443"/>
      <c r="E44" s="43" t="s">
        <v>149</v>
      </c>
      <c r="F44" s="62" t="s">
        <v>114</v>
      </c>
      <c r="G44" s="43" t="s">
        <v>115</v>
      </c>
      <c r="H44" s="43" t="s">
        <v>116</v>
      </c>
      <c r="I44" s="43" t="s">
        <v>117</v>
      </c>
      <c r="J44" s="43" t="s">
        <v>118</v>
      </c>
      <c r="K44" s="43" t="s">
        <v>119</v>
      </c>
      <c r="L44" s="43" t="s">
        <v>120</v>
      </c>
      <c r="M44" s="62" t="s">
        <v>121</v>
      </c>
      <c r="N44" s="443"/>
      <c r="O44" s="443"/>
      <c r="P44" s="443"/>
      <c r="Q44" s="39"/>
      <c r="R44" s="39"/>
      <c r="S44" s="39"/>
      <c r="T44" s="39"/>
      <c r="U44" s="39"/>
      <c r="V44" s="39"/>
      <c r="W44" s="39"/>
      <c r="X44" s="39"/>
      <c r="Y44" s="39"/>
      <c r="Z44" s="39"/>
    </row>
    <row r="45" spans="1:26" ht="201" customHeight="1" x14ac:dyDescent="0.25">
      <c r="A45" s="39"/>
      <c r="B45" s="442"/>
      <c r="C45" s="39"/>
      <c r="D45" s="468" t="s">
        <v>1229</v>
      </c>
      <c r="E45" s="369" t="s">
        <v>151</v>
      </c>
      <c r="F45" s="78" t="s">
        <v>152</v>
      </c>
      <c r="G45" s="79" t="s">
        <v>153</v>
      </c>
      <c r="H45" s="79" t="s">
        <v>154</v>
      </c>
      <c r="I45" s="79">
        <v>102</v>
      </c>
      <c r="J45" s="79">
        <v>112</v>
      </c>
      <c r="K45" s="25">
        <v>124</v>
      </c>
      <c r="L45" s="25">
        <v>136</v>
      </c>
      <c r="M45" s="370">
        <v>148</v>
      </c>
      <c r="N45" s="80" t="s">
        <v>155</v>
      </c>
      <c r="O45" s="81" t="s">
        <v>156</v>
      </c>
      <c r="P45" s="79" t="s">
        <v>157</v>
      </c>
      <c r="Q45" s="39"/>
      <c r="R45" s="39"/>
      <c r="S45" s="39"/>
      <c r="T45" s="39"/>
      <c r="U45" s="39"/>
      <c r="V45" s="39"/>
      <c r="W45" s="39"/>
      <c r="X45" s="39"/>
      <c r="Y45" s="39"/>
      <c r="Z45" s="39"/>
    </row>
    <row r="46" spans="1:26" ht="201" customHeight="1" x14ac:dyDescent="0.25">
      <c r="A46" s="39"/>
      <c r="B46" s="442"/>
      <c r="C46" s="39"/>
      <c r="D46" s="469"/>
      <c r="E46" s="67" t="s">
        <v>158</v>
      </c>
      <c r="F46" s="64" t="s">
        <v>159</v>
      </c>
      <c r="G46" s="79" t="s">
        <v>160</v>
      </c>
      <c r="H46" s="79" t="s">
        <v>161</v>
      </c>
      <c r="I46" s="368">
        <v>0.45</v>
      </c>
      <c r="J46" s="82">
        <v>0.48</v>
      </c>
      <c r="K46" s="83">
        <v>0.49</v>
      </c>
      <c r="L46" s="83">
        <v>0.49</v>
      </c>
      <c r="M46" s="368">
        <v>0.5</v>
      </c>
      <c r="N46" s="80" t="s">
        <v>162</v>
      </c>
      <c r="O46" s="81" t="s">
        <v>156</v>
      </c>
      <c r="P46" s="79" t="s">
        <v>157</v>
      </c>
      <c r="Q46" s="39"/>
      <c r="R46" s="39"/>
      <c r="S46" s="39"/>
      <c r="T46" s="39"/>
      <c r="U46" s="39"/>
      <c r="V46" s="39"/>
      <c r="W46" s="39"/>
      <c r="X46" s="39"/>
      <c r="Y46" s="39"/>
      <c r="Z46" s="39"/>
    </row>
    <row r="47" spans="1:26" ht="201" customHeight="1" x14ac:dyDescent="0.25">
      <c r="A47" s="39"/>
      <c r="B47" s="442"/>
      <c r="C47" s="39"/>
      <c r="D47" s="470"/>
      <c r="E47" s="67" t="s">
        <v>1223</v>
      </c>
      <c r="F47" s="64" t="s">
        <v>1224</v>
      </c>
      <c r="G47" s="64" t="s">
        <v>160</v>
      </c>
      <c r="H47" s="64" t="s">
        <v>1225</v>
      </c>
      <c r="I47" s="65">
        <v>0.76</v>
      </c>
      <c r="J47" s="65">
        <v>0.75</v>
      </c>
      <c r="K47" s="389">
        <v>0.8</v>
      </c>
      <c r="L47" s="389">
        <v>0.85</v>
      </c>
      <c r="M47" s="65">
        <v>0.9</v>
      </c>
      <c r="N47" s="64" t="s">
        <v>163</v>
      </c>
      <c r="O47" s="390" t="s">
        <v>156</v>
      </c>
      <c r="P47" s="64" t="s">
        <v>157</v>
      </c>
      <c r="Q47" s="39"/>
      <c r="R47" s="39"/>
      <c r="S47" s="39"/>
      <c r="T47" s="39"/>
      <c r="U47" s="39"/>
      <c r="V47" s="39"/>
      <c r="W47" s="39"/>
      <c r="X47" s="39"/>
      <c r="Y47" s="39"/>
      <c r="Z47" s="39"/>
    </row>
    <row r="48" spans="1:26" ht="0.75" customHeight="1" x14ac:dyDescent="0.25">
      <c r="A48" s="39"/>
      <c r="B48" s="443"/>
      <c r="C48" s="39"/>
      <c r="D48" s="84"/>
      <c r="E48" s="64"/>
      <c r="F48" s="64"/>
      <c r="G48" s="64"/>
      <c r="H48" s="64"/>
      <c r="I48" s="74"/>
      <c r="J48" s="65"/>
      <c r="K48" s="65"/>
      <c r="L48" s="65"/>
      <c r="M48" s="65"/>
      <c r="N48" s="64"/>
      <c r="O48" s="64"/>
      <c r="P48" s="64"/>
      <c r="Q48" s="39"/>
      <c r="R48" s="39"/>
      <c r="S48" s="39"/>
      <c r="T48" s="39"/>
      <c r="U48" s="39"/>
      <c r="V48" s="39"/>
      <c r="W48" s="39"/>
      <c r="X48" s="39"/>
      <c r="Y48" s="39"/>
      <c r="Z48" s="39"/>
    </row>
    <row r="49" spans="1:26" ht="21.75" customHeight="1" x14ac:dyDescent="0.25">
      <c r="A49" s="39"/>
      <c r="B49" s="73"/>
      <c r="C49" s="39"/>
      <c r="D49" s="59"/>
      <c r="E49" s="39"/>
      <c r="F49" s="50"/>
      <c r="G49" s="39"/>
      <c r="H49" s="39"/>
      <c r="I49" s="39"/>
      <c r="J49" s="39"/>
      <c r="K49" s="39"/>
      <c r="L49" s="39"/>
      <c r="M49" s="39"/>
      <c r="N49" s="39"/>
      <c r="O49" s="39"/>
      <c r="P49" s="39"/>
      <c r="Q49" s="39"/>
      <c r="R49" s="39"/>
      <c r="S49" s="39"/>
      <c r="T49" s="39"/>
      <c r="U49" s="39"/>
      <c r="V49" s="39"/>
      <c r="W49" s="39"/>
      <c r="X49" s="39"/>
      <c r="Y49" s="39"/>
      <c r="Z49" s="39"/>
    </row>
    <row r="50" spans="1:26" ht="32.25" customHeight="1" x14ac:dyDescent="0.25">
      <c r="A50" s="39"/>
      <c r="B50" s="85"/>
      <c r="C50" s="39"/>
      <c r="D50" s="463" t="s">
        <v>164</v>
      </c>
      <c r="E50" s="419"/>
      <c r="F50" s="419"/>
      <c r="G50" s="419"/>
      <c r="H50" s="419"/>
      <c r="I50" s="419"/>
      <c r="J50" s="419"/>
      <c r="K50" s="419"/>
      <c r="L50" s="419"/>
      <c r="M50" s="419"/>
      <c r="N50" s="419"/>
      <c r="O50" s="419"/>
      <c r="P50" s="420"/>
      <c r="Q50" s="38"/>
      <c r="R50" s="38"/>
      <c r="S50" s="39"/>
      <c r="T50" s="39"/>
      <c r="U50" s="39"/>
      <c r="V50" s="39"/>
      <c r="W50" s="39"/>
      <c r="X50" s="39"/>
      <c r="Y50" s="39"/>
      <c r="Z50" s="39"/>
    </row>
    <row r="51" spans="1:26" ht="17.25" customHeight="1" x14ac:dyDescent="0.25">
      <c r="A51" s="39"/>
      <c r="B51" s="454" t="s">
        <v>165</v>
      </c>
      <c r="C51" s="39"/>
      <c r="D51" s="456" t="s">
        <v>166</v>
      </c>
      <c r="E51" s="456" t="s">
        <v>167</v>
      </c>
      <c r="F51" s="422" t="s">
        <v>109</v>
      </c>
      <c r="G51" s="419"/>
      <c r="H51" s="419"/>
      <c r="I51" s="419"/>
      <c r="J51" s="419"/>
      <c r="K51" s="419"/>
      <c r="L51" s="419"/>
      <c r="M51" s="423"/>
      <c r="N51" s="441" t="s">
        <v>110</v>
      </c>
      <c r="O51" s="466" t="s">
        <v>111</v>
      </c>
      <c r="P51" s="456" t="s">
        <v>168</v>
      </c>
      <c r="Q51" s="39"/>
      <c r="R51" s="39"/>
      <c r="S51" s="39"/>
      <c r="T51" s="39"/>
      <c r="U51" s="39"/>
      <c r="V51" s="39"/>
      <c r="W51" s="39"/>
      <c r="X51" s="39"/>
      <c r="Y51" s="39"/>
      <c r="Z51" s="39"/>
    </row>
    <row r="52" spans="1:26" ht="105.75" customHeight="1" x14ac:dyDescent="0.25">
      <c r="A52" s="39"/>
      <c r="B52" s="442"/>
      <c r="C52" s="39"/>
      <c r="D52" s="443"/>
      <c r="E52" s="458"/>
      <c r="F52" s="395" t="s">
        <v>169</v>
      </c>
      <c r="G52" s="395" t="s">
        <v>114</v>
      </c>
      <c r="H52" s="395" t="s">
        <v>115</v>
      </c>
      <c r="I52" s="395" t="s">
        <v>116</v>
      </c>
      <c r="J52" s="41" t="s">
        <v>118</v>
      </c>
      <c r="K52" s="41" t="s">
        <v>119</v>
      </c>
      <c r="L52" s="41" t="s">
        <v>120</v>
      </c>
      <c r="M52" s="392" t="s">
        <v>121</v>
      </c>
      <c r="N52" s="458"/>
      <c r="O52" s="467"/>
      <c r="P52" s="458"/>
      <c r="Q52" s="39"/>
      <c r="R52" s="39"/>
      <c r="S52" s="39"/>
      <c r="T52" s="39"/>
      <c r="U52" s="39"/>
      <c r="V52" s="39"/>
      <c r="W52" s="39"/>
      <c r="X52" s="39"/>
      <c r="Y52" s="39"/>
      <c r="Z52" s="39"/>
    </row>
    <row r="53" spans="1:26" ht="108" customHeight="1" x14ac:dyDescent="0.25">
      <c r="A53" s="39"/>
      <c r="B53" s="442"/>
      <c r="C53" s="39"/>
      <c r="D53" s="393" t="str">
        <f t="shared" ref="D53:D57" si="0">H17</f>
        <v xml:space="preserve">Implementar estrategias para el posicionamiento, visibilización y el incremento del relacionamiento internacional y nacional de la UTP aprovechando los espacios de convergencia. </v>
      </c>
      <c r="E53" s="406" t="s">
        <v>1232</v>
      </c>
      <c r="F53" s="396" t="s">
        <v>170</v>
      </c>
      <c r="G53" s="396" t="s">
        <v>171</v>
      </c>
      <c r="H53" s="396" t="s">
        <v>172</v>
      </c>
      <c r="I53" s="396" t="s">
        <v>173</v>
      </c>
      <c r="J53" s="397">
        <v>1</v>
      </c>
      <c r="K53" s="397">
        <v>1</v>
      </c>
      <c r="L53" s="397">
        <v>1</v>
      </c>
      <c r="M53" s="397">
        <v>1</v>
      </c>
      <c r="N53" s="398" t="s">
        <v>174</v>
      </c>
      <c r="O53" s="396" t="s">
        <v>1230</v>
      </c>
      <c r="P53" s="399" t="s">
        <v>157</v>
      </c>
      <c r="Q53" s="39"/>
      <c r="R53" s="39"/>
      <c r="S53" s="39"/>
      <c r="T53" s="39"/>
      <c r="U53" s="39"/>
      <c r="V53" s="39"/>
      <c r="W53" s="39"/>
      <c r="X53" s="39"/>
      <c r="Y53" s="39"/>
      <c r="Z53" s="39"/>
    </row>
    <row r="54" spans="1:26" ht="209.25" customHeight="1" x14ac:dyDescent="0.25">
      <c r="A54" s="39"/>
      <c r="B54" s="442"/>
      <c r="C54" s="39"/>
      <c r="D54" s="393" t="str">
        <f t="shared" si="0"/>
        <v>Gestionar procesos para el incremento de la movilidad nacional e internacional estudiantil, docente y administrativa de la UTP.</v>
      </c>
      <c r="E54" s="406" t="s">
        <v>1233</v>
      </c>
      <c r="F54" s="396" t="s">
        <v>170</v>
      </c>
      <c r="G54" s="396" t="s">
        <v>171</v>
      </c>
      <c r="H54" s="396" t="s">
        <v>172</v>
      </c>
      <c r="I54" s="396" t="s">
        <v>175</v>
      </c>
      <c r="J54" s="397">
        <v>1</v>
      </c>
      <c r="K54" s="397">
        <v>1</v>
      </c>
      <c r="L54" s="397">
        <v>1</v>
      </c>
      <c r="M54" s="397">
        <v>1</v>
      </c>
      <c r="N54" s="398" t="s">
        <v>174</v>
      </c>
      <c r="O54" s="396" t="s">
        <v>176</v>
      </c>
      <c r="P54" s="399" t="s">
        <v>157</v>
      </c>
      <c r="Q54" s="39"/>
      <c r="R54" s="39"/>
      <c r="S54" s="39"/>
      <c r="T54" s="39"/>
      <c r="U54" s="39"/>
      <c r="V54" s="39"/>
      <c r="W54" s="39"/>
      <c r="X54" s="39"/>
      <c r="Y54" s="39"/>
      <c r="Z54" s="39"/>
    </row>
    <row r="55" spans="1:26" ht="14.25" hidden="1" customHeight="1" x14ac:dyDescent="0.25">
      <c r="A55" s="39"/>
      <c r="B55" s="442"/>
      <c r="C55" s="39"/>
      <c r="D55" s="393">
        <f t="shared" si="0"/>
        <v>0</v>
      </c>
      <c r="E55" s="400"/>
      <c r="F55" s="396"/>
      <c r="G55" s="396"/>
      <c r="H55" s="396"/>
      <c r="I55" s="396"/>
      <c r="J55" s="397"/>
      <c r="K55" s="397"/>
      <c r="L55" s="397"/>
      <c r="M55" s="397"/>
      <c r="N55" s="398"/>
      <c r="O55" s="396"/>
      <c r="P55" s="399"/>
      <c r="Q55" s="39"/>
      <c r="R55" s="39"/>
      <c r="S55" s="39"/>
      <c r="T55" s="39"/>
      <c r="U55" s="39"/>
      <c r="V55" s="39"/>
      <c r="W55" s="39"/>
      <c r="X55" s="39"/>
      <c r="Y55" s="39"/>
      <c r="Z55" s="39"/>
    </row>
    <row r="56" spans="1:26" ht="14.25" hidden="1" customHeight="1" x14ac:dyDescent="0.25">
      <c r="A56" s="39"/>
      <c r="B56" s="442"/>
      <c r="C56" s="39"/>
      <c r="D56" s="393">
        <f t="shared" si="0"/>
        <v>0</v>
      </c>
      <c r="E56" s="400"/>
      <c r="F56" s="396"/>
      <c r="G56" s="396"/>
      <c r="H56" s="396"/>
      <c r="I56" s="396"/>
      <c r="J56" s="397"/>
      <c r="K56" s="397"/>
      <c r="L56" s="397"/>
      <c r="M56" s="397"/>
      <c r="N56" s="398"/>
      <c r="O56" s="396"/>
      <c r="P56" s="399"/>
      <c r="Q56" s="39"/>
      <c r="R56" s="39"/>
      <c r="S56" s="39"/>
      <c r="T56" s="39"/>
      <c r="U56" s="39"/>
      <c r="V56" s="39"/>
      <c r="W56" s="39"/>
      <c r="X56" s="39"/>
      <c r="Y56" s="39"/>
      <c r="Z56" s="39"/>
    </row>
    <row r="57" spans="1:26" ht="2.25" customHeight="1" x14ac:dyDescent="0.25">
      <c r="A57" s="39"/>
      <c r="B57" s="443"/>
      <c r="C57" s="39"/>
      <c r="D57" s="394">
        <f t="shared" si="0"/>
        <v>0</v>
      </c>
      <c r="E57" s="400"/>
      <c r="F57" s="396"/>
      <c r="G57" s="396"/>
      <c r="H57" s="396"/>
      <c r="I57" s="396"/>
      <c r="J57" s="397"/>
      <c r="K57" s="397"/>
      <c r="L57" s="397"/>
      <c r="M57" s="397"/>
      <c r="N57" s="398"/>
      <c r="O57" s="396"/>
      <c r="P57" s="399"/>
      <c r="Q57" s="39"/>
      <c r="R57" s="39"/>
      <c r="S57" s="39"/>
      <c r="T57" s="39"/>
      <c r="U57" s="39"/>
      <c r="V57" s="39"/>
      <c r="W57" s="39"/>
      <c r="X57" s="39"/>
      <c r="Y57" s="39"/>
      <c r="Z57" s="39"/>
    </row>
    <row r="58" spans="1:26" ht="14.25" customHeight="1" x14ac:dyDescent="0.25">
      <c r="A58" s="39"/>
      <c r="B58" s="73"/>
      <c r="C58" s="39"/>
      <c r="D58" s="53"/>
      <c r="E58" s="39"/>
      <c r="F58" s="39"/>
      <c r="G58" s="39"/>
      <c r="H58" s="39"/>
      <c r="I58" s="39"/>
      <c r="J58" s="39"/>
      <c r="K58" s="39"/>
      <c r="L58" s="39"/>
      <c r="M58" s="39"/>
      <c r="N58" s="39"/>
      <c r="O58" s="39"/>
      <c r="P58" s="39"/>
      <c r="Q58" s="39"/>
      <c r="R58" s="39"/>
      <c r="S58" s="39"/>
      <c r="T58" s="39"/>
      <c r="U58" s="39"/>
      <c r="V58" s="39"/>
      <c r="W58" s="39"/>
      <c r="X58" s="39"/>
      <c r="Y58" s="39"/>
      <c r="Z58" s="39"/>
    </row>
    <row r="59" spans="1:26" ht="35.25" customHeight="1" x14ac:dyDescent="0.25">
      <c r="A59" s="39"/>
      <c r="B59" s="85"/>
      <c r="C59" s="39"/>
      <c r="D59" s="459" t="s">
        <v>177</v>
      </c>
      <c r="E59" s="419"/>
      <c r="F59" s="419"/>
      <c r="G59" s="419"/>
      <c r="H59" s="419"/>
      <c r="I59" s="420"/>
      <c r="J59" s="88"/>
      <c r="K59" s="88"/>
      <c r="L59" s="88"/>
      <c r="M59" s="89"/>
      <c r="N59" s="39"/>
      <c r="O59" s="39"/>
      <c r="P59" s="39"/>
      <c r="Q59" s="39"/>
      <c r="R59" s="39"/>
      <c r="S59" s="39"/>
      <c r="T59" s="39"/>
      <c r="U59" s="39"/>
      <c r="V59" s="39"/>
      <c r="W59" s="39"/>
      <c r="X59" s="39"/>
      <c r="Y59" s="39"/>
      <c r="Z59" s="39"/>
    </row>
    <row r="60" spans="1:26" ht="41.25" customHeight="1" x14ac:dyDescent="0.25">
      <c r="A60" s="39"/>
      <c r="B60" s="455" t="s">
        <v>178</v>
      </c>
      <c r="C60" s="39"/>
      <c r="D60" s="460" t="str">
        <f>CONCATENATE("Actividades para  ",E53)</f>
        <v>Actividades para  Plan operativo 1. Promoción y visibilidad - nacional e internacional de la UTP y Gestión y mantenimiento de convenios, alianzas y redes</v>
      </c>
      <c r="E60" s="461"/>
      <c r="F60" s="462"/>
      <c r="G60" s="86" t="s">
        <v>179</v>
      </c>
      <c r="H60" s="86" t="s">
        <v>180</v>
      </c>
      <c r="I60" s="44" t="s">
        <v>181</v>
      </c>
      <c r="J60" s="39"/>
      <c r="K60" s="39"/>
      <c r="L60" s="39"/>
      <c r="M60" s="39"/>
      <c r="N60" s="39"/>
      <c r="O60" s="39"/>
      <c r="P60" s="39"/>
      <c r="Q60" s="39"/>
      <c r="R60" s="39"/>
      <c r="S60" s="39"/>
      <c r="T60" s="39"/>
      <c r="U60" s="39"/>
      <c r="V60" s="39"/>
      <c r="W60" s="39"/>
      <c r="X60" s="39"/>
      <c r="Y60" s="39"/>
      <c r="Z60" s="39"/>
    </row>
    <row r="61" spans="1:26" ht="24.75" customHeight="1" x14ac:dyDescent="0.25">
      <c r="A61" s="38"/>
      <c r="B61" s="442"/>
      <c r="C61" s="38"/>
      <c r="D61" s="90">
        <v>1.1000000000000001</v>
      </c>
      <c r="E61" s="453" t="s">
        <v>182</v>
      </c>
      <c r="F61" s="420"/>
      <c r="G61" s="91" t="s">
        <v>183</v>
      </c>
      <c r="H61" s="91">
        <v>46003</v>
      </c>
      <c r="I61" s="64" t="s">
        <v>157</v>
      </c>
      <c r="J61" s="38"/>
      <c r="K61" s="38"/>
      <c r="L61" s="38"/>
      <c r="M61" s="38"/>
      <c r="N61" s="38"/>
      <c r="O61" s="38"/>
      <c r="P61" s="38"/>
      <c r="Q61" s="38"/>
      <c r="R61" s="38"/>
      <c r="S61" s="38"/>
      <c r="T61" s="38"/>
      <c r="U61" s="38"/>
      <c r="V61" s="38"/>
      <c r="W61" s="38"/>
      <c r="X61" s="38"/>
      <c r="Y61" s="38"/>
      <c r="Z61" s="38"/>
    </row>
    <row r="62" spans="1:26" ht="33" customHeight="1" x14ac:dyDescent="0.25">
      <c r="A62" s="38"/>
      <c r="B62" s="442"/>
      <c r="C62" s="38"/>
      <c r="D62" s="90">
        <v>1.2</v>
      </c>
      <c r="E62" s="453" t="s">
        <v>184</v>
      </c>
      <c r="F62" s="420"/>
      <c r="G62" s="91" t="s">
        <v>183</v>
      </c>
      <c r="H62" s="91">
        <v>46003</v>
      </c>
      <c r="I62" s="64" t="s">
        <v>157</v>
      </c>
      <c r="J62" s="38"/>
      <c r="K62" s="38"/>
      <c r="L62" s="38"/>
      <c r="M62" s="38"/>
      <c r="N62" s="38"/>
      <c r="O62" s="38"/>
      <c r="P62" s="38"/>
      <c r="Q62" s="38"/>
      <c r="R62" s="38"/>
      <c r="S62" s="38"/>
      <c r="T62" s="38"/>
      <c r="U62" s="38"/>
      <c r="V62" s="38"/>
      <c r="W62" s="38"/>
      <c r="X62" s="38"/>
      <c r="Y62" s="38"/>
      <c r="Z62" s="38"/>
    </row>
    <row r="63" spans="1:26" ht="16.5" customHeight="1" x14ac:dyDescent="0.25">
      <c r="A63" s="38"/>
      <c r="B63" s="442"/>
      <c r="C63" s="38"/>
      <c r="D63" s="90">
        <v>1.3</v>
      </c>
      <c r="E63" s="453" t="s">
        <v>185</v>
      </c>
      <c r="F63" s="420"/>
      <c r="G63" s="91" t="s">
        <v>183</v>
      </c>
      <c r="H63" s="91">
        <v>46003</v>
      </c>
      <c r="I63" s="64" t="s">
        <v>157</v>
      </c>
      <c r="J63" s="38"/>
      <c r="K63" s="38"/>
      <c r="L63" s="38"/>
      <c r="M63" s="38"/>
      <c r="N63" s="38"/>
      <c r="O63" s="38"/>
      <c r="P63" s="38"/>
      <c r="Q63" s="38"/>
      <c r="R63" s="38"/>
      <c r="S63" s="38"/>
      <c r="T63" s="38"/>
      <c r="U63" s="38"/>
      <c r="V63" s="38"/>
      <c r="W63" s="38"/>
      <c r="X63" s="38"/>
      <c r="Y63" s="38"/>
      <c r="Z63" s="38"/>
    </row>
    <row r="64" spans="1:26" ht="33" customHeight="1" x14ac:dyDescent="0.25">
      <c r="A64" s="38"/>
      <c r="B64" s="442"/>
      <c r="C64" s="38"/>
      <c r="D64" s="90">
        <v>1.4</v>
      </c>
      <c r="E64" s="453" t="s">
        <v>186</v>
      </c>
      <c r="F64" s="420"/>
      <c r="G64" s="91" t="s">
        <v>183</v>
      </c>
      <c r="H64" s="91">
        <v>46003</v>
      </c>
      <c r="I64" s="64" t="s">
        <v>157</v>
      </c>
      <c r="J64" s="38"/>
      <c r="K64" s="38"/>
      <c r="L64" s="38"/>
      <c r="M64" s="38"/>
      <c r="N64" s="38"/>
      <c r="O64" s="38"/>
      <c r="P64" s="38"/>
      <c r="Q64" s="38"/>
      <c r="R64" s="38"/>
      <c r="S64" s="38"/>
      <c r="T64" s="38"/>
      <c r="U64" s="38"/>
      <c r="V64" s="38"/>
      <c r="W64" s="38"/>
      <c r="X64" s="38"/>
      <c r="Y64" s="38"/>
      <c r="Z64" s="38"/>
    </row>
    <row r="65" spans="1:26" ht="14.25" hidden="1" customHeight="1" x14ac:dyDescent="0.25">
      <c r="A65" s="38"/>
      <c r="B65" s="442"/>
      <c r="C65" s="38"/>
      <c r="D65" s="90">
        <v>1.5</v>
      </c>
      <c r="E65" s="453"/>
      <c r="F65" s="420"/>
      <c r="G65" s="91"/>
      <c r="H65" s="91"/>
      <c r="I65" s="92"/>
      <c r="J65" s="38"/>
      <c r="K65" s="38"/>
      <c r="L65" s="38"/>
      <c r="M65" s="38"/>
      <c r="N65" s="38"/>
      <c r="O65" s="38"/>
      <c r="P65" s="38"/>
      <c r="Q65" s="38"/>
      <c r="R65" s="38"/>
      <c r="S65" s="38"/>
      <c r="T65" s="38"/>
      <c r="U65" s="38"/>
      <c r="V65" s="38"/>
      <c r="W65" s="38"/>
      <c r="X65" s="38"/>
      <c r="Y65" s="38"/>
      <c r="Z65" s="38"/>
    </row>
    <row r="66" spans="1:26" ht="14.25" hidden="1" customHeight="1" x14ac:dyDescent="0.25">
      <c r="A66" s="38"/>
      <c r="B66" s="442"/>
      <c r="C66" s="38"/>
      <c r="D66" s="90">
        <v>1.6</v>
      </c>
      <c r="E66" s="453"/>
      <c r="F66" s="420"/>
      <c r="G66" s="91"/>
      <c r="H66" s="91"/>
      <c r="I66" s="92"/>
      <c r="J66" s="38"/>
      <c r="K66" s="38"/>
      <c r="L66" s="38"/>
      <c r="M66" s="38"/>
      <c r="N66" s="38"/>
      <c r="O66" s="38"/>
      <c r="P66" s="38"/>
      <c r="Q66" s="38"/>
      <c r="R66" s="38"/>
      <c r="S66" s="38"/>
      <c r="T66" s="38"/>
      <c r="U66" s="38"/>
      <c r="V66" s="38"/>
      <c r="W66" s="38"/>
      <c r="X66" s="38"/>
      <c r="Y66" s="38"/>
      <c r="Z66" s="38"/>
    </row>
    <row r="67" spans="1:26" ht="14.25" hidden="1" customHeight="1" x14ac:dyDescent="0.25">
      <c r="A67" s="38"/>
      <c r="B67" s="442"/>
      <c r="C67" s="38"/>
      <c r="D67" s="90">
        <v>1.7</v>
      </c>
      <c r="E67" s="453"/>
      <c r="F67" s="420"/>
      <c r="G67" s="91"/>
      <c r="H67" s="91"/>
      <c r="I67" s="92"/>
      <c r="J67" s="38"/>
      <c r="K67" s="38"/>
      <c r="L67" s="38"/>
      <c r="M67" s="38"/>
      <c r="N67" s="38"/>
      <c r="O67" s="38"/>
      <c r="P67" s="38"/>
      <c r="Q67" s="38"/>
      <c r="R67" s="38"/>
      <c r="S67" s="38"/>
      <c r="T67" s="38"/>
      <c r="U67" s="38"/>
      <c r="V67" s="38"/>
      <c r="W67" s="38"/>
      <c r="X67" s="38"/>
      <c r="Y67" s="38"/>
      <c r="Z67" s="38"/>
    </row>
    <row r="68" spans="1:26" ht="14.25" customHeight="1" x14ac:dyDescent="0.25">
      <c r="A68" s="48"/>
      <c r="B68" s="442"/>
      <c r="C68" s="48"/>
      <c r="D68" s="49"/>
      <c r="E68" s="48"/>
      <c r="F68" s="48"/>
      <c r="G68" s="93"/>
      <c r="H68" s="93"/>
      <c r="I68" s="94"/>
      <c r="J68" s="48"/>
      <c r="K68" s="48"/>
      <c r="L68" s="48"/>
      <c r="M68" s="48"/>
      <c r="N68" s="48"/>
      <c r="O68" s="48"/>
      <c r="P68" s="48"/>
      <c r="Q68" s="48"/>
      <c r="R68" s="48"/>
      <c r="S68" s="48"/>
      <c r="T68" s="48"/>
      <c r="U68" s="48"/>
      <c r="V68" s="48"/>
      <c r="W68" s="48"/>
      <c r="X68" s="48"/>
      <c r="Y68" s="48"/>
      <c r="Z68" s="48"/>
    </row>
    <row r="69" spans="1:26" ht="16.5" customHeight="1" x14ac:dyDescent="0.25">
      <c r="A69" s="48"/>
      <c r="B69" s="442"/>
      <c r="C69" s="48"/>
      <c r="D69" s="422" t="str">
        <f>CONCATENATE("Actividades para  ",E54)</f>
        <v>Actividades para  Plan operativo 2. Movilidad nacional e Internacional</v>
      </c>
      <c r="E69" s="419"/>
      <c r="F69" s="420"/>
      <c r="G69" s="43" t="s">
        <v>179</v>
      </c>
      <c r="H69" s="43" t="s">
        <v>180</v>
      </c>
      <c r="I69" s="44" t="s">
        <v>181</v>
      </c>
      <c r="J69" s="48"/>
      <c r="K69" s="48"/>
      <c r="L69" s="48"/>
      <c r="M69" s="48"/>
      <c r="N69" s="48"/>
      <c r="O69" s="48"/>
      <c r="P69" s="48"/>
      <c r="Q69" s="48"/>
      <c r="R69" s="48"/>
      <c r="S69" s="48"/>
      <c r="T69" s="48"/>
      <c r="U69" s="48"/>
      <c r="V69" s="48"/>
      <c r="W69" s="48"/>
      <c r="X69" s="48"/>
      <c r="Y69" s="48"/>
      <c r="Z69" s="48"/>
    </row>
    <row r="70" spans="1:26" ht="33" customHeight="1" x14ac:dyDescent="0.25">
      <c r="A70" s="48"/>
      <c r="B70" s="442"/>
      <c r="C70" s="48"/>
      <c r="D70" s="90">
        <v>2.1</v>
      </c>
      <c r="E70" s="453" t="s">
        <v>187</v>
      </c>
      <c r="F70" s="420"/>
      <c r="G70" s="91" t="s">
        <v>183</v>
      </c>
      <c r="H70" s="91">
        <v>46003</v>
      </c>
      <c r="I70" s="64" t="s">
        <v>157</v>
      </c>
      <c r="J70" s="48"/>
      <c r="K70" s="48"/>
      <c r="L70" s="48"/>
      <c r="M70" s="48"/>
      <c r="N70" s="48"/>
      <c r="O70" s="48"/>
      <c r="P70" s="48"/>
      <c r="Q70" s="48"/>
      <c r="R70" s="48"/>
      <c r="S70" s="48"/>
      <c r="T70" s="48"/>
      <c r="U70" s="48"/>
      <c r="V70" s="48"/>
      <c r="W70" s="48"/>
      <c r="X70" s="48"/>
      <c r="Y70" s="48"/>
      <c r="Z70" s="48"/>
    </row>
    <row r="71" spans="1:26" ht="33" customHeight="1" x14ac:dyDescent="0.25">
      <c r="A71" s="48"/>
      <c r="B71" s="442"/>
      <c r="C71" s="48"/>
      <c r="D71" s="90">
        <v>2.2000000000000002</v>
      </c>
      <c r="E71" s="453" t="s">
        <v>188</v>
      </c>
      <c r="F71" s="420"/>
      <c r="G71" s="91" t="s">
        <v>183</v>
      </c>
      <c r="H71" s="91">
        <v>46003</v>
      </c>
      <c r="I71" s="64" t="s">
        <v>157</v>
      </c>
      <c r="J71" s="48"/>
      <c r="K71" s="48"/>
      <c r="L71" s="48"/>
      <c r="M71" s="48"/>
      <c r="N71" s="48"/>
      <c r="O71" s="48"/>
      <c r="P71" s="48"/>
      <c r="Q71" s="48"/>
      <c r="R71" s="48"/>
      <c r="S71" s="48"/>
      <c r="T71" s="48"/>
      <c r="U71" s="48"/>
      <c r="V71" s="48"/>
      <c r="W71" s="48"/>
      <c r="X71" s="48"/>
      <c r="Y71" s="48"/>
      <c r="Z71" s="48"/>
    </row>
    <row r="72" spans="1:26" ht="16.5" customHeight="1" x14ac:dyDescent="0.25">
      <c r="A72" s="48"/>
      <c r="B72" s="442"/>
      <c r="C72" s="48"/>
      <c r="D72" s="90">
        <v>2.2999999999999998</v>
      </c>
      <c r="E72" s="453" t="s">
        <v>189</v>
      </c>
      <c r="F72" s="420"/>
      <c r="G72" s="91" t="s">
        <v>183</v>
      </c>
      <c r="H72" s="91">
        <v>46003</v>
      </c>
      <c r="I72" s="64" t="s">
        <v>157</v>
      </c>
      <c r="J72" s="48"/>
      <c r="K72" s="48"/>
      <c r="L72" s="48"/>
      <c r="M72" s="48"/>
      <c r="N72" s="48"/>
      <c r="O72" s="48"/>
      <c r="P72" s="48"/>
      <c r="Q72" s="48"/>
      <c r="R72" s="48"/>
      <c r="S72" s="48"/>
      <c r="T72" s="48"/>
      <c r="U72" s="48"/>
      <c r="V72" s="48"/>
      <c r="W72" s="48"/>
      <c r="X72" s="48"/>
      <c r="Y72" s="48"/>
      <c r="Z72" s="48"/>
    </row>
    <row r="73" spans="1:26" ht="16.5" customHeight="1" x14ac:dyDescent="0.25">
      <c r="A73" s="48"/>
      <c r="B73" s="442"/>
      <c r="C73" s="48"/>
      <c r="D73" s="90">
        <v>2.4</v>
      </c>
      <c r="E73" s="453" t="s">
        <v>190</v>
      </c>
      <c r="F73" s="420"/>
      <c r="G73" s="91" t="s">
        <v>183</v>
      </c>
      <c r="H73" s="91">
        <v>46003</v>
      </c>
      <c r="I73" s="64" t="s">
        <v>157</v>
      </c>
      <c r="J73" s="48"/>
      <c r="K73" s="48"/>
      <c r="L73" s="48"/>
      <c r="M73" s="48"/>
      <c r="N73" s="48"/>
      <c r="O73" s="48"/>
      <c r="P73" s="48"/>
      <c r="Q73" s="48"/>
      <c r="R73" s="48"/>
      <c r="S73" s="48"/>
      <c r="T73" s="48"/>
      <c r="U73" s="48"/>
      <c r="V73" s="48"/>
      <c r="W73" s="48"/>
      <c r="X73" s="48"/>
      <c r="Y73" s="48"/>
      <c r="Z73" s="48"/>
    </row>
    <row r="74" spans="1:26" ht="14.25" hidden="1" customHeight="1" x14ac:dyDescent="0.25">
      <c r="A74" s="48"/>
      <c r="B74" s="442"/>
      <c r="C74" s="48"/>
      <c r="D74" s="90">
        <v>2.5</v>
      </c>
      <c r="E74" s="453"/>
      <c r="F74" s="420"/>
      <c r="G74" s="91"/>
      <c r="H74" s="91"/>
      <c r="I74" s="64"/>
      <c r="J74" s="48"/>
      <c r="K74" s="48"/>
      <c r="L74" s="48"/>
      <c r="M74" s="48"/>
      <c r="N74" s="48"/>
      <c r="O74" s="48"/>
      <c r="P74" s="48"/>
      <c r="Q74" s="48"/>
      <c r="R74" s="48"/>
      <c r="S74" s="48"/>
      <c r="T74" s="48"/>
      <c r="U74" s="48"/>
      <c r="V74" s="48"/>
      <c r="W74" s="48"/>
      <c r="X74" s="48"/>
      <c r="Y74" s="48"/>
      <c r="Z74" s="48"/>
    </row>
    <row r="75" spans="1:26" ht="14.25" hidden="1" customHeight="1" x14ac:dyDescent="0.25">
      <c r="A75" s="48"/>
      <c r="B75" s="442"/>
      <c r="C75" s="48"/>
      <c r="D75" s="90">
        <v>2.6</v>
      </c>
      <c r="E75" s="453"/>
      <c r="F75" s="420"/>
      <c r="G75" s="91"/>
      <c r="H75" s="91"/>
      <c r="I75" s="64"/>
      <c r="J75" s="48"/>
      <c r="K75" s="48"/>
      <c r="L75" s="48"/>
      <c r="M75" s="48"/>
      <c r="N75" s="48"/>
      <c r="O75" s="48"/>
      <c r="P75" s="48"/>
      <c r="Q75" s="48"/>
      <c r="R75" s="48"/>
      <c r="S75" s="48"/>
      <c r="T75" s="48"/>
      <c r="U75" s="48"/>
      <c r="V75" s="48"/>
      <c r="W75" s="48"/>
      <c r="X75" s="48"/>
      <c r="Y75" s="48"/>
      <c r="Z75" s="48"/>
    </row>
    <row r="76" spans="1:26" ht="14.25" hidden="1" customHeight="1" x14ac:dyDescent="0.25">
      <c r="A76" s="48"/>
      <c r="B76" s="442"/>
      <c r="C76" s="48"/>
      <c r="D76" s="90">
        <v>2.7</v>
      </c>
      <c r="E76" s="453"/>
      <c r="F76" s="420"/>
      <c r="G76" s="91"/>
      <c r="H76" s="91"/>
      <c r="I76" s="64"/>
      <c r="J76" s="48"/>
      <c r="K76" s="48"/>
      <c r="L76" s="48"/>
      <c r="M76" s="48"/>
      <c r="N76" s="48"/>
      <c r="O76" s="48"/>
      <c r="P76" s="48"/>
      <c r="Q76" s="48"/>
      <c r="R76" s="48"/>
      <c r="S76" s="48"/>
      <c r="T76" s="48"/>
      <c r="U76" s="48"/>
      <c r="V76" s="48"/>
      <c r="W76" s="48"/>
      <c r="X76" s="48"/>
      <c r="Y76" s="48"/>
      <c r="Z76" s="48"/>
    </row>
    <row r="77" spans="1:26" ht="14.25" hidden="1" customHeight="1" x14ac:dyDescent="0.25">
      <c r="A77" s="48"/>
      <c r="B77" s="442"/>
      <c r="C77" s="48"/>
      <c r="D77" s="49"/>
      <c r="E77" s="94"/>
      <c r="F77" s="94"/>
      <c r="G77" s="93"/>
      <c r="H77" s="93"/>
      <c r="I77" s="94"/>
      <c r="J77" s="48"/>
      <c r="K77" s="48"/>
      <c r="L77" s="48"/>
      <c r="M77" s="48"/>
      <c r="N77" s="48"/>
      <c r="O77" s="48"/>
      <c r="P77" s="48"/>
      <c r="Q77" s="48"/>
      <c r="R77" s="48"/>
      <c r="S77" s="48"/>
      <c r="T77" s="48"/>
      <c r="U77" s="48"/>
      <c r="V77" s="48"/>
      <c r="W77" s="48"/>
      <c r="X77" s="48"/>
      <c r="Y77" s="48"/>
      <c r="Z77" s="48"/>
    </row>
    <row r="78" spans="1:26" ht="16.5" hidden="1" customHeight="1" x14ac:dyDescent="0.25">
      <c r="A78" s="48"/>
      <c r="B78" s="442"/>
      <c r="C78" s="48"/>
      <c r="D78" s="422" t="str">
        <f>CONCATENATE("Actividades para Plan Operativo ",E55)</f>
        <v xml:space="preserve">Actividades para Plan Operativo </v>
      </c>
      <c r="E78" s="419"/>
      <c r="F78" s="420"/>
      <c r="G78" s="43" t="s">
        <v>179</v>
      </c>
      <c r="H78" s="43" t="s">
        <v>180</v>
      </c>
      <c r="I78" s="44" t="s">
        <v>181</v>
      </c>
      <c r="J78" s="48"/>
      <c r="K78" s="48"/>
      <c r="L78" s="48"/>
      <c r="M78" s="48"/>
      <c r="N78" s="48"/>
      <c r="O78" s="48"/>
      <c r="P78" s="48"/>
      <c r="Q78" s="48"/>
      <c r="R78" s="48"/>
      <c r="S78" s="48"/>
      <c r="T78" s="48"/>
      <c r="U78" s="48"/>
      <c r="V78" s="48"/>
      <c r="W78" s="48"/>
      <c r="X78" s="48"/>
      <c r="Y78" s="48"/>
      <c r="Z78" s="48"/>
    </row>
    <row r="79" spans="1:26" ht="14.25" hidden="1" customHeight="1" x14ac:dyDescent="0.25">
      <c r="A79" s="48"/>
      <c r="B79" s="442"/>
      <c r="C79" s="48"/>
      <c r="D79" s="90">
        <v>3.1</v>
      </c>
      <c r="E79" s="453"/>
      <c r="F79" s="420"/>
      <c r="G79" s="91"/>
      <c r="H79" s="91"/>
      <c r="I79" s="64"/>
      <c r="J79" s="48"/>
      <c r="K79" s="48"/>
      <c r="L79" s="48"/>
      <c r="M79" s="48"/>
      <c r="N79" s="48"/>
      <c r="O79" s="48"/>
      <c r="P79" s="48"/>
      <c r="Q79" s="48"/>
      <c r="R79" s="48"/>
      <c r="S79" s="48"/>
      <c r="T79" s="48"/>
      <c r="U79" s="48"/>
      <c r="V79" s="48"/>
      <c r="W79" s="48"/>
      <c r="X79" s="48"/>
      <c r="Y79" s="48"/>
      <c r="Z79" s="48"/>
    </row>
    <row r="80" spans="1:26" ht="14.25" hidden="1" customHeight="1" x14ac:dyDescent="0.25">
      <c r="A80" s="48"/>
      <c r="B80" s="442"/>
      <c r="C80" s="48"/>
      <c r="D80" s="90">
        <v>3.2</v>
      </c>
      <c r="E80" s="453"/>
      <c r="F80" s="420"/>
      <c r="G80" s="91"/>
      <c r="H80" s="91"/>
      <c r="I80" s="64"/>
      <c r="J80" s="48"/>
      <c r="K80" s="48"/>
      <c r="L80" s="48"/>
      <c r="M80" s="48"/>
      <c r="N80" s="48"/>
      <c r="O80" s="48"/>
      <c r="P80" s="48"/>
      <c r="Q80" s="48"/>
      <c r="R80" s="48"/>
      <c r="S80" s="48"/>
      <c r="T80" s="48"/>
      <c r="U80" s="48"/>
      <c r="V80" s="48"/>
      <c r="W80" s="48"/>
      <c r="X80" s="48"/>
      <c r="Y80" s="48"/>
      <c r="Z80" s="48"/>
    </row>
    <row r="81" spans="1:26" ht="14.25" hidden="1" customHeight="1" x14ac:dyDescent="0.25">
      <c r="A81" s="48"/>
      <c r="B81" s="442"/>
      <c r="C81" s="48"/>
      <c r="D81" s="90">
        <v>3.3</v>
      </c>
      <c r="E81" s="453"/>
      <c r="F81" s="420"/>
      <c r="G81" s="91"/>
      <c r="H81" s="91"/>
      <c r="I81" s="64"/>
      <c r="J81" s="48"/>
      <c r="K81" s="48"/>
      <c r="L81" s="48"/>
      <c r="M81" s="48"/>
      <c r="N81" s="48"/>
      <c r="O81" s="48"/>
      <c r="P81" s="48"/>
      <c r="Q81" s="48"/>
      <c r="R81" s="48"/>
      <c r="S81" s="48"/>
      <c r="T81" s="48"/>
      <c r="U81" s="48"/>
      <c r="V81" s="48"/>
      <c r="W81" s="48"/>
      <c r="X81" s="48"/>
      <c r="Y81" s="48"/>
      <c r="Z81" s="48"/>
    </row>
    <row r="82" spans="1:26" ht="14.25" hidden="1" customHeight="1" x14ac:dyDescent="0.25">
      <c r="A82" s="48"/>
      <c r="B82" s="442"/>
      <c r="C82" s="48"/>
      <c r="D82" s="90">
        <v>3.4</v>
      </c>
      <c r="E82" s="453"/>
      <c r="F82" s="420"/>
      <c r="G82" s="91"/>
      <c r="H82" s="91"/>
      <c r="I82" s="64"/>
      <c r="J82" s="48"/>
      <c r="K82" s="48"/>
      <c r="L82" s="48"/>
      <c r="M82" s="48"/>
      <c r="N82" s="48"/>
      <c r="O82" s="48"/>
      <c r="P82" s="48"/>
      <c r="Q82" s="48"/>
      <c r="R82" s="48"/>
      <c r="S82" s="48"/>
      <c r="T82" s="48"/>
      <c r="U82" s="48"/>
      <c r="V82" s="48"/>
      <c r="W82" s="48"/>
      <c r="X82" s="48"/>
      <c r="Y82" s="48"/>
      <c r="Z82" s="48"/>
    </row>
    <row r="83" spans="1:26" ht="14.25" hidden="1" customHeight="1" x14ac:dyDescent="0.25">
      <c r="A83" s="48"/>
      <c r="B83" s="442"/>
      <c r="C83" s="48"/>
      <c r="D83" s="90">
        <v>3.5</v>
      </c>
      <c r="E83" s="453"/>
      <c r="F83" s="420"/>
      <c r="G83" s="91"/>
      <c r="H83" s="91"/>
      <c r="I83" s="64"/>
      <c r="J83" s="48"/>
      <c r="K83" s="48"/>
      <c r="L83" s="48"/>
      <c r="M83" s="48"/>
      <c r="N83" s="48"/>
      <c r="O83" s="48"/>
      <c r="P83" s="48"/>
      <c r="Q83" s="48"/>
      <c r="R83" s="48"/>
      <c r="S83" s="48"/>
      <c r="T83" s="48"/>
      <c r="U83" s="48"/>
      <c r="V83" s="48"/>
      <c r="W83" s="48"/>
      <c r="X83" s="48"/>
      <c r="Y83" s="48"/>
      <c r="Z83" s="48"/>
    </row>
    <row r="84" spans="1:26" ht="14.25" hidden="1" customHeight="1" x14ac:dyDescent="0.25">
      <c r="A84" s="48"/>
      <c r="B84" s="442"/>
      <c r="C84" s="48"/>
      <c r="D84" s="90">
        <v>3.6</v>
      </c>
      <c r="E84" s="453"/>
      <c r="F84" s="420"/>
      <c r="G84" s="91"/>
      <c r="H84" s="91"/>
      <c r="I84" s="64"/>
      <c r="J84" s="48"/>
      <c r="K84" s="48"/>
      <c r="L84" s="48"/>
      <c r="M84" s="48"/>
      <c r="N84" s="48"/>
      <c r="O84" s="48"/>
      <c r="P84" s="48"/>
      <c r="Q84" s="48"/>
      <c r="R84" s="48"/>
      <c r="S84" s="48"/>
      <c r="T84" s="48"/>
      <c r="U84" s="48"/>
      <c r="V84" s="48"/>
      <c r="W84" s="48"/>
      <c r="X84" s="48"/>
      <c r="Y84" s="48"/>
      <c r="Z84" s="48"/>
    </row>
    <row r="85" spans="1:26" ht="14.25" hidden="1" customHeight="1" x14ac:dyDescent="0.25">
      <c r="A85" s="48"/>
      <c r="B85" s="442"/>
      <c r="C85" s="48"/>
      <c r="D85" s="90">
        <v>3.7</v>
      </c>
      <c r="E85" s="453"/>
      <c r="F85" s="420"/>
      <c r="G85" s="91"/>
      <c r="H85" s="91"/>
      <c r="I85" s="64"/>
      <c r="J85" s="48"/>
      <c r="K85" s="48"/>
      <c r="L85" s="48"/>
      <c r="M85" s="48"/>
      <c r="N85" s="48"/>
      <c r="O85" s="48"/>
      <c r="P85" s="48"/>
      <c r="Q85" s="48"/>
      <c r="R85" s="48"/>
      <c r="S85" s="48"/>
      <c r="T85" s="48"/>
      <c r="U85" s="48"/>
      <c r="V85" s="48"/>
      <c r="W85" s="48"/>
      <c r="X85" s="48"/>
      <c r="Y85" s="48"/>
      <c r="Z85" s="48"/>
    </row>
    <row r="86" spans="1:26" ht="14.25" hidden="1" customHeight="1" x14ac:dyDescent="0.25">
      <c r="A86" s="48" t="s">
        <v>191</v>
      </c>
      <c r="B86" s="442"/>
      <c r="C86" s="48"/>
      <c r="D86" s="49"/>
      <c r="E86" s="48"/>
      <c r="F86" s="48"/>
      <c r="G86" s="48"/>
      <c r="H86" s="48"/>
      <c r="I86" s="93"/>
      <c r="J86" s="48"/>
      <c r="K86" s="48"/>
      <c r="L86" s="48"/>
      <c r="M86" s="48"/>
      <c r="N86" s="48"/>
      <c r="O86" s="48"/>
      <c r="P86" s="48"/>
      <c r="Q86" s="48"/>
      <c r="R86" s="48"/>
      <c r="S86" s="48"/>
      <c r="T86" s="48"/>
      <c r="U86" s="48"/>
      <c r="V86" s="48"/>
      <c r="W86" s="48"/>
      <c r="X86" s="48"/>
      <c r="Y86" s="48"/>
      <c r="Z86" s="48"/>
    </row>
    <row r="87" spans="1:26" ht="14.25" hidden="1" customHeight="1" x14ac:dyDescent="0.25">
      <c r="A87" s="48"/>
      <c r="B87" s="442"/>
      <c r="C87" s="48"/>
      <c r="D87" s="422" t="str">
        <f>CONCATENATE("Actividades para Plan Operativo ",E56)</f>
        <v xml:space="preserve">Actividades para Plan Operativo </v>
      </c>
      <c r="E87" s="419"/>
      <c r="F87" s="420"/>
      <c r="G87" s="43" t="s">
        <v>179</v>
      </c>
      <c r="H87" s="43" t="s">
        <v>180</v>
      </c>
      <c r="I87" s="44" t="s">
        <v>181</v>
      </c>
      <c r="J87" s="48"/>
      <c r="K87" s="48"/>
      <c r="L87" s="48"/>
      <c r="M87" s="48"/>
      <c r="N87" s="48"/>
      <c r="O87" s="48"/>
      <c r="P87" s="48"/>
      <c r="Q87" s="48"/>
      <c r="R87" s="48"/>
      <c r="S87" s="48"/>
      <c r="T87" s="48"/>
      <c r="U87" s="48"/>
      <c r="V87" s="48"/>
      <c r="W87" s="48"/>
      <c r="X87" s="48"/>
      <c r="Y87" s="48"/>
      <c r="Z87" s="48"/>
    </row>
    <row r="88" spans="1:26" ht="14.25" hidden="1" customHeight="1" x14ac:dyDescent="0.25">
      <c r="A88" s="48"/>
      <c r="B88" s="442"/>
      <c r="C88" s="48"/>
      <c r="D88" s="90">
        <v>4.0999999999999996</v>
      </c>
      <c r="E88" s="453"/>
      <c r="F88" s="420"/>
      <c r="G88" s="91"/>
      <c r="H88" s="91"/>
      <c r="I88" s="64"/>
      <c r="J88" s="48"/>
      <c r="K88" s="48"/>
      <c r="L88" s="48"/>
      <c r="M88" s="48"/>
      <c r="N88" s="48"/>
      <c r="O88" s="48"/>
      <c r="P88" s="48"/>
      <c r="Q88" s="48"/>
      <c r="R88" s="48"/>
      <c r="S88" s="48"/>
      <c r="T88" s="48"/>
      <c r="U88" s="48"/>
      <c r="V88" s="48"/>
      <c r="W88" s="48"/>
      <c r="X88" s="48"/>
      <c r="Y88" s="48"/>
      <c r="Z88" s="48"/>
    </row>
    <row r="89" spans="1:26" ht="14.25" hidden="1" customHeight="1" x14ac:dyDescent="0.25">
      <c r="A89" s="48"/>
      <c r="B89" s="442"/>
      <c r="C89" s="48"/>
      <c r="D89" s="90">
        <v>4.2</v>
      </c>
      <c r="E89" s="453"/>
      <c r="F89" s="420"/>
      <c r="G89" s="91"/>
      <c r="H89" s="91"/>
      <c r="I89" s="64"/>
      <c r="J89" s="48"/>
      <c r="K89" s="48"/>
      <c r="L89" s="48"/>
      <c r="M89" s="48"/>
      <c r="N89" s="48"/>
      <c r="O89" s="48"/>
      <c r="P89" s="48"/>
      <c r="Q89" s="48"/>
      <c r="R89" s="48"/>
      <c r="S89" s="48"/>
      <c r="T89" s="48"/>
      <c r="U89" s="48"/>
      <c r="V89" s="48"/>
      <c r="W89" s="48"/>
      <c r="X89" s="48"/>
      <c r="Y89" s="48"/>
      <c r="Z89" s="48"/>
    </row>
    <row r="90" spans="1:26" ht="14.25" hidden="1" customHeight="1" x14ac:dyDescent="0.25">
      <c r="A90" s="48"/>
      <c r="B90" s="442"/>
      <c r="C90" s="48"/>
      <c r="D90" s="90">
        <v>4.3</v>
      </c>
      <c r="E90" s="453"/>
      <c r="F90" s="420"/>
      <c r="G90" s="91"/>
      <c r="H90" s="91"/>
      <c r="I90" s="64"/>
      <c r="J90" s="48"/>
      <c r="K90" s="48"/>
      <c r="L90" s="48"/>
      <c r="M90" s="48"/>
      <c r="N90" s="48"/>
      <c r="O90" s="48"/>
      <c r="P90" s="48"/>
      <c r="Q90" s="48"/>
      <c r="R90" s="48"/>
      <c r="S90" s="48"/>
      <c r="T90" s="48"/>
      <c r="U90" s="48"/>
      <c r="V90" s="48"/>
      <c r="W90" s="48"/>
      <c r="X90" s="48"/>
      <c r="Y90" s="48"/>
      <c r="Z90" s="48"/>
    </row>
    <row r="91" spans="1:26" ht="14.25" hidden="1" customHeight="1" x14ac:dyDescent="0.25">
      <c r="A91" s="48"/>
      <c r="B91" s="442"/>
      <c r="C91" s="48"/>
      <c r="D91" s="90">
        <v>4.4000000000000004</v>
      </c>
      <c r="E91" s="453"/>
      <c r="F91" s="420"/>
      <c r="G91" s="91"/>
      <c r="H91" s="91"/>
      <c r="I91" s="64"/>
      <c r="J91" s="48"/>
      <c r="K91" s="48"/>
      <c r="L91" s="48"/>
      <c r="M91" s="48"/>
      <c r="N91" s="48"/>
      <c r="O91" s="48"/>
      <c r="P91" s="48"/>
      <c r="Q91" s="48"/>
      <c r="R91" s="48"/>
      <c r="S91" s="48"/>
      <c r="T91" s="48"/>
      <c r="U91" s="48"/>
      <c r="V91" s="48"/>
      <c r="W91" s="48"/>
      <c r="X91" s="48"/>
      <c r="Y91" s="48"/>
      <c r="Z91" s="48"/>
    </row>
    <row r="92" spans="1:26" ht="14.25" hidden="1" customHeight="1" x14ac:dyDescent="0.25">
      <c r="A92" s="48"/>
      <c r="B92" s="442"/>
      <c r="C92" s="48"/>
      <c r="D92" s="90">
        <v>4.5</v>
      </c>
      <c r="E92" s="453"/>
      <c r="F92" s="420"/>
      <c r="G92" s="91"/>
      <c r="H92" s="91"/>
      <c r="I92" s="64"/>
      <c r="J92" s="48"/>
      <c r="K92" s="48"/>
      <c r="L92" s="48"/>
      <c r="M92" s="48"/>
      <c r="N92" s="48"/>
      <c r="O92" s="48"/>
      <c r="P92" s="48"/>
      <c r="Q92" s="48"/>
      <c r="R92" s="48"/>
      <c r="S92" s="48"/>
      <c r="T92" s="48"/>
      <c r="U92" s="48"/>
      <c r="V92" s="48"/>
      <c r="W92" s="48"/>
      <c r="X92" s="48"/>
      <c r="Y92" s="48"/>
      <c r="Z92" s="48"/>
    </row>
    <row r="93" spans="1:26" ht="14.25" hidden="1" customHeight="1" x14ac:dyDescent="0.25">
      <c r="A93" s="48"/>
      <c r="B93" s="442"/>
      <c r="C93" s="48"/>
      <c r="D93" s="90">
        <v>4.5999999999999996</v>
      </c>
      <c r="E93" s="453"/>
      <c r="F93" s="420"/>
      <c r="G93" s="91"/>
      <c r="H93" s="91"/>
      <c r="I93" s="64"/>
      <c r="J93" s="48"/>
      <c r="K93" s="48"/>
      <c r="L93" s="48"/>
      <c r="M93" s="48"/>
      <c r="N93" s="48"/>
      <c r="O93" s="48"/>
      <c r="P93" s="48"/>
      <c r="Q93" s="48"/>
      <c r="R93" s="48"/>
      <c r="S93" s="48"/>
      <c r="T93" s="48"/>
      <c r="U93" s="48"/>
      <c r="V93" s="48"/>
      <c r="W93" s="48"/>
      <c r="X93" s="48"/>
      <c r="Y93" s="48"/>
      <c r="Z93" s="48"/>
    </row>
    <row r="94" spans="1:26" ht="14.25" hidden="1" customHeight="1" x14ac:dyDescent="0.25">
      <c r="A94" s="48"/>
      <c r="B94" s="442"/>
      <c r="C94" s="48"/>
      <c r="D94" s="90">
        <v>4.7</v>
      </c>
      <c r="E94" s="453"/>
      <c r="F94" s="420"/>
      <c r="G94" s="91"/>
      <c r="H94" s="91"/>
      <c r="I94" s="64"/>
      <c r="J94" s="48"/>
      <c r="K94" s="48"/>
      <c r="L94" s="48"/>
      <c r="M94" s="48"/>
      <c r="N94" s="48"/>
      <c r="O94" s="48"/>
      <c r="P94" s="48"/>
      <c r="Q94" s="48"/>
      <c r="R94" s="48"/>
      <c r="S94" s="48"/>
      <c r="T94" s="48"/>
      <c r="U94" s="48"/>
      <c r="V94" s="48"/>
      <c r="W94" s="48"/>
      <c r="X94" s="48"/>
      <c r="Y94" s="48"/>
      <c r="Z94" s="48"/>
    </row>
    <row r="95" spans="1:26" ht="14.25" hidden="1" customHeight="1" x14ac:dyDescent="0.25">
      <c r="A95" s="48"/>
      <c r="B95" s="442"/>
      <c r="C95" s="48"/>
      <c r="D95" s="49"/>
      <c r="E95" s="48"/>
      <c r="F95" s="48"/>
      <c r="G95" s="48"/>
      <c r="H95" s="48"/>
      <c r="I95" s="48"/>
      <c r="J95" s="48"/>
      <c r="K95" s="48"/>
      <c r="L95" s="48"/>
      <c r="M95" s="48"/>
      <c r="N95" s="48"/>
      <c r="O95" s="48"/>
      <c r="P95" s="48"/>
      <c r="Q95" s="48"/>
      <c r="R95" s="48"/>
      <c r="S95" s="48"/>
      <c r="T95" s="48"/>
      <c r="U95" s="48"/>
      <c r="V95" s="48"/>
      <c r="W95" s="48"/>
      <c r="X95" s="48"/>
      <c r="Y95" s="48"/>
      <c r="Z95" s="48"/>
    </row>
    <row r="96" spans="1:26" ht="14.25" hidden="1" customHeight="1" x14ac:dyDescent="0.25">
      <c r="A96" s="48"/>
      <c r="B96" s="442"/>
      <c r="C96" s="48"/>
      <c r="D96" s="422" t="str">
        <f>CONCATENATE("Actividades para Plan Operativo ",E57)</f>
        <v xml:space="preserve">Actividades para Plan Operativo </v>
      </c>
      <c r="E96" s="419"/>
      <c r="F96" s="420"/>
      <c r="G96" s="43" t="s">
        <v>179</v>
      </c>
      <c r="H96" s="43" t="s">
        <v>180</v>
      </c>
      <c r="I96" s="44" t="s">
        <v>181</v>
      </c>
      <c r="J96" s="48"/>
      <c r="K96" s="48"/>
      <c r="L96" s="48"/>
      <c r="M96" s="48"/>
      <c r="N96" s="48"/>
      <c r="O96" s="48"/>
      <c r="P96" s="48"/>
      <c r="Q96" s="48"/>
      <c r="R96" s="48"/>
      <c r="S96" s="48"/>
      <c r="T96" s="48"/>
      <c r="U96" s="48"/>
      <c r="V96" s="48"/>
      <c r="W96" s="48"/>
      <c r="X96" s="48"/>
      <c r="Y96" s="48"/>
      <c r="Z96" s="48"/>
    </row>
    <row r="97" spans="1:26" ht="14.25" hidden="1" customHeight="1" x14ac:dyDescent="0.25">
      <c r="A97" s="48"/>
      <c r="B97" s="442"/>
      <c r="C97" s="48"/>
      <c r="D97" s="90">
        <v>5.0999999999999996</v>
      </c>
      <c r="E97" s="453"/>
      <c r="F97" s="420"/>
      <c r="G97" s="91"/>
      <c r="H97" s="91"/>
      <c r="I97" s="64"/>
      <c r="J97" s="48"/>
      <c r="K97" s="48"/>
      <c r="L97" s="48"/>
      <c r="M97" s="48"/>
      <c r="N97" s="48"/>
      <c r="O97" s="48"/>
      <c r="P97" s="48"/>
      <c r="Q97" s="48"/>
      <c r="R97" s="48"/>
      <c r="S97" s="48"/>
      <c r="T97" s="48"/>
      <c r="U97" s="48"/>
      <c r="V97" s="48"/>
      <c r="W97" s="48"/>
      <c r="X97" s="48"/>
      <c r="Y97" s="48"/>
      <c r="Z97" s="48"/>
    </row>
    <row r="98" spans="1:26" ht="14.25" hidden="1" customHeight="1" x14ac:dyDescent="0.25">
      <c r="A98" s="48"/>
      <c r="B98" s="442"/>
      <c r="C98" s="48"/>
      <c r="D98" s="90">
        <v>5.2</v>
      </c>
      <c r="E98" s="453"/>
      <c r="F98" s="420"/>
      <c r="G98" s="91"/>
      <c r="H98" s="91"/>
      <c r="I98" s="64"/>
      <c r="J98" s="48"/>
      <c r="K98" s="48"/>
      <c r="L98" s="48"/>
      <c r="M98" s="48"/>
      <c r="N98" s="48"/>
      <c r="O98" s="48"/>
      <c r="P98" s="48"/>
      <c r="Q98" s="48"/>
      <c r="R98" s="48"/>
      <c r="S98" s="48"/>
      <c r="T98" s="48"/>
      <c r="U98" s="48"/>
      <c r="V98" s="48"/>
      <c r="W98" s="48"/>
      <c r="X98" s="48"/>
      <c r="Y98" s="48"/>
      <c r="Z98" s="48"/>
    </row>
    <row r="99" spans="1:26" ht="14.25" hidden="1" customHeight="1" x14ac:dyDescent="0.25">
      <c r="A99" s="48"/>
      <c r="B99" s="442"/>
      <c r="C99" s="48"/>
      <c r="D99" s="90">
        <v>5.3</v>
      </c>
      <c r="E99" s="453"/>
      <c r="F99" s="420"/>
      <c r="G99" s="91"/>
      <c r="H99" s="91"/>
      <c r="I99" s="64"/>
      <c r="J99" s="48"/>
      <c r="K99" s="48"/>
      <c r="L99" s="48"/>
      <c r="M99" s="48"/>
      <c r="N99" s="48"/>
      <c r="O99" s="48"/>
      <c r="P99" s="48"/>
      <c r="Q99" s="48"/>
      <c r="R99" s="48"/>
      <c r="S99" s="48"/>
      <c r="T99" s="48"/>
      <c r="U99" s="48"/>
      <c r="V99" s="48"/>
      <c r="W99" s="48"/>
      <c r="X99" s="48"/>
      <c r="Y99" s="48"/>
      <c r="Z99" s="48"/>
    </row>
    <row r="100" spans="1:26" ht="14.25" hidden="1" customHeight="1" x14ac:dyDescent="0.25">
      <c r="A100" s="48"/>
      <c r="B100" s="442"/>
      <c r="C100" s="48"/>
      <c r="D100" s="90">
        <v>5.4</v>
      </c>
      <c r="E100" s="453"/>
      <c r="F100" s="420"/>
      <c r="G100" s="91"/>
      <c r="H100" s="91"/>
      <c r="I100" s="64"/>
      <c r="J100" s="48"/>
      <c r="K100" s="48"/>
      <c r="L100" s="48"/>
      <c r="M100" s="48"/>
      <c r="N100" s="48"/>
      <c r="O100" s="48"/>
      <c r="P100" s="48"/>
      <c r="Q100" s="48"/>
      <c r="R100" s="48"/>
      <c r="S100" s="48"/>
      <c r="T100" s="48"/>
      <c r="U100" s="48"/>
      <c r="V100" s="48"/>
      <c r="W100" s="48"/>
      <c r="X100" s="48"/>
      <c r="Y100" s="48"/>
      <c r="Z100" s="48"/>
    </row>
    <row r="101" spans="1:26" ht="14.25" hidden="1" customHeight="1" x14ac:dyDescent="0.25">
      <c r="A101" s="48"/>
      <c r="B101" s="442"/>
      <c r="C101" s="48"/>
      <c r="D101" s="90">
        <v>5.5</v>
      </c>
      <c r="E101" s="453"/>
      <c r="F101" s="420"/>
      <c r="G101" s="91"/>
      <c r="H101" s="91"/>
      <c r="I101" s="64"/>
      <c r="J101" s="48"/>
      <c r="K101" s="48"/>
      <c r="L101" s="48"/>
      <c r="M101" s="48"/>
      <c r="N101" s="48"/>
      <c r="O101" s="48"/>
      <c r="P101" s="48"/>
      <c r="Q101" s="48"/>
      <c r="R101" s="48"/>
      <c r="S101" s="48"/>
      <c r="T101" s="48"/>
      <c r="U101" s="48"/>
      <c r="V101" s="48"/>
      <c r="W101" s="48"/>
      <c r="X101" s="48"/>
      <c r="Y101" s="48"/>
      <c r="Z101" s="48"/>
    </row>
    <row r="102" spans="1:26" ht="14.25" hidden="1" customHeight="1" x14ac:dyDescent="0.25">
      <c r="A102" s="48"/>
      <c r="B102" s="442"/>
      <c r="C102" s="48"/>
      <c r="D102" s="90">
        <v>5.6</v>
      </c>
      <c r="E102" s="453"/>
      <c r="F102" s="420"/>
      <c r="G102" s="91"/>
      <c r="H102" s="91"/>
      <c r="I102" s="64"/>
      <c r="J102" s="48"/>
      <c r="K102" s="48"/>
      <c r="L102" s="48"/>
      <c r="M102" s="48"/>
      <c r="N102" s="48"/>
      <c r="O102" s="48"/>
      <c r="P102" s="48"/>
      <c r="Q102" s="48"/>
      <c r="R102" s="48"/>
      <c r="S102" s="48"/>
      <c r="T102" s="48"/>
      <c r="U102" s="48"/>
      <c r="V102" s="48"/>
      <c r="W102" s="48"/>
      <c r="X102" s="48"/>
      <c r="Y102" s="48"/>
      <c r="Z102" s="48"/>
    </row>
    <row r="103" spans="1:26" ht="0.75" customHeight="1" x14ac:dyDescent="0.25">
      <c r="A103" s="48"/>
      <c r="B103" s="443"/>
      <c r="C103" s="48"/>
      <c r="D103" s="90">
        <v>5.7</v>
      </c>
      <c r="E103" s="453"/>
      <c r="F103" s="420"/>
      <c r="G103" s="91"/>
      <c r="H103" s="91"/>
      <c r="I103" s="64"/>
      <c r="J103" s="48"/>
      <c r="K103" s="48"/>
      <c r="L103" s="48"/>
      <c r="M103" s="48"/>
      <c r="N103" s="48"/>
      <c r="O103" s="48"/>
      <c r="P103" s="48"/>
      <c r="Q103" s="48"/>
      <c r="R103" s="48"/>
      <c r="S103" s="48"/>
      <c r="T103" s="48"/>
      <c r="U103" s="48"/>
      <c r="V103" s="48"/>
      <c r="W103" s="48"/>
      <c r="X103" s="48"/>
      <c r="Y103" s="48"/>
      <c r="Z103" s="48"/>
    </row>
    <row r="104" spans="1:26" ht="14.25" customHeight="1" x14ac:dyDescent="0.25">
      <c r="A104" s="48"/>
      <c r="B104" s="48"/>
      <c r="C104" s="48"/>
      <c r="D104" s="49"/>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4.25" customHeight="1" x14ac:dyDescent="0.25">
      <c r="A105" s="48"/>
      <c r="B105" s="48"/>
      <c r="C105" s="48"/>
      <c r="D105" s="49"/>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4.25" hidden="1" customHeight="1" x14ac:dyDescent="0.25">
      <c r="A106" s="48"/>
      <c r="B106" s="48"/>
      <c r="C106" s="48"/>
      <c r="D106" s="49"/>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4.25" hidden="1" customHeight="1" x14ac:dyDescent="0.25">
      <c r="A107" s="48"/>
      <c r="B107" s="48"/>
      <c r="C107" s="48"/>
      <c r="D107" s="49"/>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4.25" hidden="1" customHeight="1" x14ac:dyDescent="0.25">
      <c r="A108" s="48"/>
      <c r="B108" s="48"/>
      <c r="C108" s="48"/>
      <c r="D108" s="49"/>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4.25" hidden="1" customHeight="1" x14ac:dyDescent="0.25">
      <c r="A109" s="48"/>
      <c r="B109" s="48"/>
      <c r="C109" s="48"/>
      <c r="D109" s="49"/>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4.25" hidden="1" customHeight="1" x14ac:dyDescent="0.25">
      <c r="A110" s="48"/>
      <c r="B110" s="48"/>
      <c r="C110" s="48"/>
      <c r="D110" s="49"/>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4.25" hidden="1" customHeight="1" x14ac:dyDescent="0.25">
      <c r="A111" s="48"/>
      <c r="B111" s="48"/>
      <c r="C111" s="48"/>
      <c r="D111" s="49"/>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4.25" hidden="1" customHeight="1" x14ac:dyDescent="0.25">
      <c r="A112" s="48"/>
      <c r="B112" s="48"/>
      <c r="C112" s="48"/>
      <c r="D112" s="49"/>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4.25" hidden="1" customHeight="1" x14ac:dyDescent="0.25">
      <c r="A113" s="48"/>
      <c r="B113" s="48"/>
      <c r="C113" s="48"/>
      <c r="D113" s="49"/>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4.25" hidden="1" customHeight="1" x14ac:dyDescent="0.25">
      <c r="A114" s="48"/>
      <c r="B114" s="48"/>
      <c r="C114" s="48"/>
      <c r="D114" s="49"/>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4.25" hidden="1" customHeight="1" x14ac:dyDescent="0.25">
      <c r="A115" s="48"/>
      <c r="B115" s="48"/>
      <c r="C115" s="48"/>
      <c r="D115" s="49"/>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4.25" hidden="1" customHeight="1" x14ac:dyDescent="0.25">
      <c r="A116" s="48"/>
      <c r="B116" s="48"/>
      <c r="C116" s="48"/>
      <c r="D116" s="49"/>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4.25" hidden="1" customHeight="1" x14ac:dyDescent="0.25">
      <c r="A117" s="48"/>
      <c r="B117" s="48"/>
      <c r="C117" s="48"/>
      <c r="D117" s="49"/>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4.25" hidden="1" customHeight="1" x14ac:dyDescent="0.25">
      <c r="A118" s="48"/>
      <c r="B118" s="48"/>
      <c r="C118" s="48"/>
      <c r="D118" s="49"/>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4.25" hidden="1" customHeight="1" x14ac:dyDescent="0.25">
      <c r="A119" s="48"/>
      <c r="B119" s="48"/>
      <c r="C119" s="48"/>
      <c r="D119" s="49"/>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4.25" hidden="1" customHeight="1" x14ac:dyDescent="0.25">
      <c r="A120" s="48"/>
      <c r="B120" s="48"/>
      <c r="C120" s="48"/>
      <c r="D120" s="49"/>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4.25" hidden="1" customHeight="1" x14ac:dyDescent="0.25">
      <c r="A121" s="48"/>
      <c r="B121" s="48"/>
      <c r="C121" s="48"/>
      <c r="D121" s="49"/>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4.25" hidden="1" customHeight="1" x14ac:dyDescent="0.25">
      <c r="A122" s="48"/>
      <c r="B122" s="48"/>
      <c r="C122" s="48"/>
      <c r="D122" s="49"/>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4.25" hidden="1" customHeight="1" x14ac:dyDescent="0.25">
      <c r="A123" s="48"/>
      <c r="B123" s="48"/>
      <c r="C123" s="48"/>
      <c r="D123" s="49"/>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4.25" hidden="1" customHeight="1" x14ac:dyDescent="0.25">
      <c r="A124" s="48"/>
      <c r="B124" s="48"/>
      <c r="C124" s="48"/>
      <c r="D124" s="49"/>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4.25" hidden="1" customHeight="1" x14ac:dyDescent="0.25">
      <c r="A125" s="48"/>
      <c r="B125" s="48"/>
      <c r="C125" s="48"/>
      <c r="D125" s="49"/>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4.25" hidden="1" customHeight="1" x14ac:dyDescent="0.25">
      <c r="A126" s="48"/>
      <c r="B126" s="48"/>
      <c r="C126" s="48"/>
      <c r="D126" s="49"/>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4.25" hidden="1" customHeight="1" x14ac:dyDescent="0.25">
      <c r="A127" s="48"/>
      <c r="B127" s="48"/>
      <c r="C127" s="48"/>
      <c r="D127" s="49"/>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4.25" hidden="1" customHeight="1" x14ac:dyDescent="0.25">
      <c r="A128" s="48"/>
      <c r="B128" s="48"/>
      <c r="C128" s="48"/>
      <c r="D128" s="49"/>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4.25" hidden="1" customHeight="1" x14ac:dyDescent="0.25">
      <c r="A129" s="48"/>
      <c r="B129" s="48"/>
      <c r="C129" s="48"/>
      <c r="D129" s="49"/>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4.25" hidden="1" customHeight="1" x14ac:dyDescent="0.25">
      <c r="A130" s="48"/>
      <c r="B130" s="48"/>
      <c r="C130" s="48"/>
      <c r="D130" s="49"/>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4.25" hidden="1" customHeight="1" x14ac:dyDescent="0.25">
      <c r="A131" s="48"/>
      <c r="B131" s="48"/>
      <c r="C131" s="48"/>
      <c r="D131" s="49"/>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4.25" hidden="1" customHeight="1" x14ac:dyDescent="0.25">
      <c r="A132" s="48"/>
      <c r="B132" s="48"/>
      <c r="C132" s="48"/>
      <c r="D132" s="49"/>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4.25" hidden="1" customHeight="1" x14ac:dyDescent="0.25">
      <c r="A133" s="48"/>
      <c r="B133" s="48"/>
      <c r="C133" s="48"/>
      <c r="D133" s="49"/>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4.25" hidden="1" customHeight="1" x14ac:dyDescent="0.25">
      <c r="A134" s="48"/>
      <c r="B134" s="48"/>
      <c r="C134" s="48"/>
      <c r="D134" s="49"/>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4.25" hidden="1" customHeight="1" x14ac:dyDescent="0.25">
      <c r="A135" s="48"/>
      <c r="B135" s="48"/>
      <c r="C135" s="48"/>
      <c r="D135" s="49"/>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4.25" hidden="1" customHeight="1" x14ac:dyDescent="0.25">
      <c r="A136" s="48"/>
      <c r="B136" s="48"/>
      <c r="C136" s="48"/>
      <c r="D136" s="49"/>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4.25" hidden="1" customHeight="1" x14ac:dyDescent="0.25">
      <c r="A137" s="48"/>
      <c r="B137" s="48"/>
      <c r="C137" s="48"/>
      <c r="D137" s="49"/>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4.25" hidden="1" customHeight="1" x14ac:dyDescent="0.25">
      <c r="A138" s="48"/>
      <c r="B138" s="48"/>
      <c r="C138" s="48"/>
      <c r="D138" s="49"/>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4.25" hidden="1" customHeight="1" x14ac:dyDescent="0.25">
      <c r="A139" s="48"/>
      <c r="B139" s="48"/>
      <c r="C139" s="48"/>
      <c r="D139" s="49"/>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4.25" hidden="1" customHeight="1" x14ac:dyDescent="0.25">
      <c r="A140" s="48"/>
      <c r="B140" s="48"/>
      <c r="C140" s="48"/>
      <c r="D140" s="49"/>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4.25" hidden="1" customHeight="1" x14ac:dyDescent="0.25">
      <c r="A141" s="48"/>
      <c r="B141" s="48"/>
      <c r="C141" s="48"/>
      <c r="D141" s="49"/>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4.25" hidden="1" customHeight="1" x14ac:dyDescent="0.25">
      <c r="A142" s="48"/>
      <c r="B142" s="48"/>
      <c r="C142" s="48"/>
      <c r="D142" s="49"/>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4.25" hidden="1" customHeight="1" x14ac:dyDescent="0.25">
      <c r="A143" s="48"/>
      <c r="B143" s="48"/>
      <c r="C143" s="48"/>
      <c r="D143" s="49"/>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4.25" hidden="1" customHeight="1" x14ac:dyDescent="0.25">
      <c r="A144" s="48"/>
      <c r="B144" s="48"/>
      <c r="C144" s="48"/>
      <c r="D144" s="49"/>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4.25" hidden="1" customHeight="1" x14ac:dyDescent="0.25">
      <c r="A145" s="48"/>
      <c r="B145" s="48"/>
      <c r="C145" s="48"/>
      <c r="D145" s="49"/>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4.25" hidden="1" customHeight="1" x14ac:dyDescent="0.25">
      <c r="A146" s="48"/>
      <c r="B146" s="48"/>
      <c r="C146" s="48"/>
      <c r="D146" s="49"/>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4.25" hidden="1" customHeight="1" x14ac:dyDescent="0.25">
      <c r="A147" s="48"/>
      <c r="B147" s="48"/>
      <c r="C147" s="48"/>
      <c r="D147" s="49"/>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4.25" hidden="1" customHeight="1" x14ac:dyDescent="0.25">
      <c r="A148" s="48"/>
      <c r="B148" s="48"/>
      <c r="C148" s="48"/>
      <c r="D148" s="49"/>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4.25" hidden="1" customHeight="1" x14ac:dyDescent="0.25">
      <c r="A149" s="48"/>
      <c r="B149" s="48"/>
      <c r="C149" s="48"/>
      <c r="D149" s="49"/>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4.25" hidden="1" customHeight="1" x14ac:dyDescent="0.25">
      <c r="A150" s="48"/>
      <c r="B150" s="48"/>
      <c r="C150" s="48"/>
      <c r="D150" s="49"/>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4.25" hidden="1" customHeight="1" x14ac:dyDescent="0.25">
      <c r="A151" s="48"/>
      <c r="B151" s="48"/>
      <c r="C151" s="48"/>
      <c r="D151" s="49"/>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4.25" hidden="1" customHeight="1" x14ac:dyDescent="0.25">
      <c r="A152" s="48"/>
      <c r="B152" s="48"/>
      <c r="C152" s="48"/>
      <c r="D152" s="49"/>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4.25" hidden="1" customHeight="1" x14ac:dyDescent="0.25">
      <c r="A153" s="48"/>
      <c r="B153" s="48"/>
      <c r="C153" s="48"/>
      <c r="D153" s="49"/>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4.25" hidden="1" customHeight="1" x14ac:dyDescent="0.25">
      <c r="A154" s="48"/>
      <c r="B154" s="48"/>
      <c r="C154" s="48"/>
      <c r="D154" s="49"/>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4.25" hidden="1" customHeight="1" x14ac:dyDescent="0.25">
      <c r="A155" s="48"/>
      <c r="B155" s="48"/>
      <c r="C155" s="48"/>
      <c r="D155" s="49"/>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4.25" hidden="1" customHeight="1" x14ac:dyDescent="0.25">
      <c r="A156" s="48"/>
      <c r="B156" s="48"/>
      <c r="C156" s="48"/>
      <c r="D156" s="49"/>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4.25" hidden="1" customHeight="1" x14ac:dyDescent="0.25">
      <c r="A157" s="48"/>
      <c r="B157" s="48"/>
      <c r="C157" s="48"/>
      <c r="D157" s="49"/>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4.25" hidden="1" customHeight="1" x14ac:dyDescent="0.25">
      <c r="A158" s="48"/>
      <c r="B158" s="48"/>
      <c r="C158" s="48"/>
      <c r="D158" s="49"/>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4.25" hidden="1" customHeight="1" x14ac:dyDescent="0.25">
      <c r="A159" s="48"/>
      <c r="B159" s="48"/>
      <c r="C159" s="48"/>
      <c r="D159" s="49"/>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4.25" hidden="1" customHeight="1" x14ac:dyDescent="0.25">
      <c r="A160" s="48"/>
      <c r="B160" s="48"/>
      <c r="C160" s="48"/>
      <c r="D160" s="49"/>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4.25" hidden="1" customHeight="1" x14ac:dyDescent="0.25">
      <c r="A161" s="48"/>
      <c r="B161" s="48"/>
      <c r="C161" s="48"/>
      <c r="D161" s="49"/>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4.25" hidden="1" customHeight="1" x14ac:dyDescent="0.25">
      <c r="A162" s="48"/>
      <c r="B162" s="48"/>
      <c r="C162" s="48"/>
      <c r="D162" s="49"/>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4.25" hidden="1" customHeight="1" x14ac:dyDescent="0.25">
      <c r="A163" s="48"/>
      <c r="B163" s="48"/>
      <c r="C163" s="48"/>
      <c r="D163" s="49"/>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4.25" hidden="1" customHeight="1" x14ac:dyDescent="0.25">
      <c r="A164" s="48"/>
      <c r="B164" s="48"/>
      <c r="C164" s="48"/>
      <c r="D164" s="49"/>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4.25" hidden="1" customHeight="1" x14ac:dyDescent="0.25">
      <c r="A165" s="48"/>
      <c r="B165" s="48"/>
      <c r="C165" s="48"/>
      <c r="D165" s="49"/>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4.25" hidden="1" customHeight="1" x14ac:dyDescent="0.25">
      <c r="A166" s="48"/>
      <c r="B166" s="48"/>
      <c r="C166" s="48"/>
      <c r="D166" s="49"/>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4.25" hidden="1" customHeight="1" x14ac:dyDescent="0.25">
      <c r="A167" s="48"/>
      <c r="B167" s="48"/>
      <c r="C167" s="48"/>
      <c r="D167" s="49"/>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4.25" hidden="1" customHeight="1" x14ac:dyDescent="0.25">
      <c r="A168" s="48"/>
      <c r="B168" s="48"/>
      <c r="C168" s="48"/>
      <c r="D168" s="49"/>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4.25" hidden="1" customHeight="1" x14ac:dyDescent="0.25">
      <c r="A169" s="48"/>
      <c r="B169" s="48"/>
      <c r="C169" s="48"/>
      <c r="D169" s="49"/>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4.25" hidden="1" customHeight="1" x14ac:dyDescent="0.25">
      <c r="A170" s="48"/>
      <c r="B170" s="48"/>
      <c r="C170" s="48"/>
      <c r="D170" s="49"/>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4.25" hidden="1" customHeight="1" x14ac:dyDescent="0.25">
      <c r="A171" s="48"/>
      <c r="B171" s="48"/>
      <c r="C171" s="48"/>
      <c r="D171" s="49"/>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4.25" hidden="1" customHeight="1" x14ac:dyDescent="0.25">
      <c r="A172" s="48"/>
      <c r="B172" s="48"/>
      <c r="C172" s="48"/>
      <c r="D172" s="49"/>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4.25" hidden="1" customHeight="1" x14ac:dyDescent="0.25">
      <c r="A173" s="48"/>
      <c r="B173" s="48"/>
      <c r="C173" s="48"/>
      <c r="D173" s="49"/>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4.25" hidden="1" customHeight="1" x14ac:dyDescent="0.25">
      <c r="A174" s="48"/>
      <c r="B174" s="48"/>
      <c r="C174" s="48"/>
      <c r="D174" s="49"/>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4.25" hidden="1" customHeight="1" x14ac:dyDescent="0.25">
      <c r="A175" s="48"/>
      <c r="B175" s="48"/>
      <c r="C175" s="48"/>
      <c r="D175" s="49"/>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4.25" hidden="1" customHeight="1" x14ac:dyDescent="0.25">
      <c r="A176" s="48"/>
      <c r="B176" s="48"/>
      <c r="C176" s="48"/>
      <c r="D176" s="49"/>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4.25" hidden="1" customHeight="1" x14ac:dyDescent="0.25">
      <c r="A177" s="48"/>
      <c r="B177" s="48"/>
      <c r="C177" s="48"/>
      <c r="D177" s="49"/>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4.25" hidden="1" customHeight="1" x14ac:dyDescent="0.25">
      <c r="A178" s="48"/>
      <c r="B178" s="48"/>
      <c r="C178" s="48"/>
      <c r="D178" s="49"/>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4.25" hidden="1" customHeight="1" x14ac:dyDescent="0.25">
      <c r="A179" s="48"/>
      <c r="B179" s="48"/>
      <c r="C179" s="48"/>
      <c r="D179" s="49"/>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4.25" hidden="1" customHeight="1" x14ac:dyDescent="0.25">
      <c r="A180" s="48"/>
      <c r="B180" s="48"/>
      <c r="C180" s="48"/>
      <c r="D180" s="49"/>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4.25" hidden="1" customHeight="1" x14ac:dyDescent="0.25">
      <c r="A181" s="48"/>
      <c r="B181" s="48"/>
      <c r="C181" s="48"/>
      <c r="D181" s="49"/>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4.25" hidden="1" customHeight="1" x14ac:dyDescent="0.25">
      <c r="A182" s="48"/>
      <c r="B182" s="48"/>
      <c r="C182" s="48"/>
      <c r="D182" s="49"/>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4.25" hidden="1" customHeight="1" x14ac:dyDescent="0.25">
      <c r="A183" s="48"/>
      <c r="B183" s="48"/>
      <c r="C183" s="48"/>
      <c r="D183" s="49"/>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4.25" hidden="1" customHeight="1" x14ac:dyDescent="0.25">
      <c r="A184" s="48"/>
      <c r="B184" s="48"/>
      <c r="C184" s="48"/>
      <c r="D184" s="49"/>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4.25" hidden="1" customHeight="1" x14ac:dyDescent="0.25">
      <c r="A185" s="48"/>
      <c r="B185" s="48"/>
      <c r="C185" s="48"/>
      <c r="D185" s="49"/>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4.25" hidden="1" customHeight="1" x14ac:dyDescent="0.25">
      <c r="A186" s="48"/>
      <c r="B186" s="48"/>
      <c r="C186" s="48"/>
      <c r="D186" s="49"/>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4.25" hidden="1" customHeight="1" x14ac:dyDescent="0.25">
      <c r="A187" s="48"/>
      <c r="B187" s="48"/>
      <c r="C187" s="48"/>
      <c r="D187" s="49"/>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4.25" hidden="1" customHeight="1" x14ac:dyDescent="0.25">
      <c r="A188" s="48"/>
      <c r="B188" s="48"/>
      <c r="C188" s="48"/>
      <c r="D188" s="49"/>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4.25" hidden="1" customHeight="1" x14ac:dyDescent="0.25">
      <c r="A189" s="48"/>
      <c r="B189" s="48"/>
      <c r="C189" s="48"/>
      <c r="D189" s="49"/>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4.25" hidden="1" customHeight="1" x14ac:dyDescent="0.25">
      <c r="A190" s="48"/>
      <c r="B190" s="48"/>
      <c r="C190" s="48"/>
      <c r="D190" s="49"/>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4.25" hidden="1" customHeight="1" x14ac:dyDescent="0.25">
      <c r="A191" s="48"/>
      <c r="B191" s="48"/>
      <c r="C191" s="48"/>
      <c r="D191" s="49"/>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4.25" hidden="1" customHeight="1" x14ac:dyDescent="0.25">
      <c r="A192" s="48"/>
      <c r="B192" s="48"/>
      <c r="C192" s="48"/>
      <c r="D192" s="49"/>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4.25" hidden="1" customHeight="1" x14ac:dyDescent="0.25">
      <c r="A193" s="48"/>
      <c r="B193" s="48"/>
      <c r="C193" s="48"/>
      <c r="D193" s="49"/>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4.25" hidden="1" customHeight="1" x14ac:dyDescent="0.25">
      <c r="A194" s="48"/>
      <c r="B194" s="48"/>
      <c r="C194" s="48"/>
      <c r="D194" s="49"/>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4.25" hidden="1" customHeight="1" x14ac:dyDescent="0.25">
      <c r="A195" s="48"/>
      <c r="B195" s="48"/>
      <c r="C195" s="48"/>
      <c r="D195" s="49"/>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4.25" hidden="1" customHeight="1" x14ac:dyDescent="0.25">
      <c r="A196" s="48"/>
      <c r="B196" s="48"/>
      <c r="C196" s="48"/>
      <c r="D196" s="49"/>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4.25" hidden="1" customHeight="1" x14ac:dyDescent="0.25">
      <c r="A197" s="48"/>
      <c r="B197" s="48"/>
      <c r="C197" s="48"/>
      <c r="D197" s="49"/>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4.25" hidden="1" customHeight="1" x14ac:dyDescent="0.25">
      <c r="A198" s="48"/>
      <c r="B198" s="48"/>
      <c r="C198" s="48"/>
      <c r="D198" s="49"/>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4.25" hidden="1" customHeight="1" x14ac:dyDescent="0.25">
      <c r="A199" s="48"/>
      <c r="B199" s="48"/>
      <c r="C199" s="48"/>
      <c r="D199" s="49"/>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4.25" hidden="1" customHeight="1" x14ac:dyDescent="0.25">
      <c r="A200" s="48"/>
      <c r="B200" s="48"/>
      <c r="C200" s="48"/>
      <c r="D200" s="49"/>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4.25" hidden="1" customHeight="1" x14ac:dyDescent="0.25">
      <c r="A201" s="48"/>
      <c r="B201" s="48"/>
      <c r="C201" s="48"/>
      <c r="D201" s="49"/>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4.25" hidden="1" customHeight="1" x14ac:dyDescent="0.25">
      <c r="A202" s="48"/>
      <c r="B202" s="48"/>
      <c r="C202" s="48"/>
      <c r="D202" s="49"/>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4.25" hidden="1" customHeight="1" x14ac:dyDescent="0.25">
      <c r="A203" s="48"/>
      <c r="B203" s="48"/>
      <c r="C203" s="48"/>
      <c r="D203" s="49"/>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4.25" hidden="1" customHeight="1" x14ac:dyDescent="0.25">
      <c r="A204" s="48"/>
      <c r="B204" s="48"/>
      <c r="C204" s="48"/>
      <c r="D204" s="49"/>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4.25" hidden="1" customHeight="1" x14ac:dyDescent="0.25">
      <c r="A205" s="48"/>
      <c r="B205" s="48"/>
      <c r="C205" s="48"/>
      <c r="D205" s="49"/>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4.25" hidden="1" customHeight="1" x14ac:dyDescent="0.25">
      <c r="A206" s="48"/>
      <c r="B206" s="48"/>
      <c r="C206" s="48"/>
      <c r="D206" s="49"/>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4.25" hidden="1" customHeight="1" x14ac:dyDescent="0.25">
      <c r="A207" s="48"/>
      <c r="B207" s="48"/>
      <c r="C207" s="48"/>
      <c r="D207" s="49"/>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4.25" hidden="1" customHeight="1" x14ac:dyDescent="0.25">
      <c r="A208" s="48"/>
      <c r="B208" s="48"/>
      <c r="C208" s="48"/>
      <c r="D208" s="49"/>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4.25" hidden="1" customHeight="1" x14ac:dyDescent="0.25">
      <c r="A209" s="48"/>
      <c r="B209" s="48"/>
      <c r="C209" s="48"/>
      <c r="D209" s="49"/>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4.25" hidden="1" customHeight="1" x14ac:dyDescent="0.25">
      <c r="A210" s="48"/>
      <c r="B210" s="48"/>
      <c r="C210" s="48"/>
      <c r="D210" s="49"/>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4.25" hidden="1" customHeight="1" x14ac:dyDescent="0.25">
      <c r="A211" s="48"/>
      <c r="B211" s="48"/>
      <c r="C211" s="48"/>
      <c r="D211" s="49"/>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4.25" hidden="1" customHeight="1" x14ac:dyDescent="0.25">
      <c r="A212" s="48"/>
      <c r="B212" s="48"/>
      <c r="C212" s="48"/>
      <c r="D212" s="49"/>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4.25" hidden="1" customHeight="1" x14ac:dyDescent="0.25">
      <c r="A213" s="48"/>
      <c r="B213" s="48"/>
      <c r="C213" s="48"/>
      <c r="D213" s="49"/>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4.25" hidden="1" customHeight="1" x14ac:dyDescent="0.25">
      <c r="A214" s="48"/>
      <c r="B214" s="48"/>
      <c r="C214" s="48"/>
      <c r="D214" s="49"/>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4.25" hidden="1" customHeight="1" x14ac:dyDescent="0.25">
      <c r="A215" s="48"/>
      <c r="B215" s="48"/>
      <c r="C215" s="48"/>
      <c r="D215" s="49"/>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4.25" hidden="1" customHeight="1" x14ac:dyDescent="0.25">
      <c r="A216" s="48"/>
      <c r="B216" s="48"/>
      <c r="C216" s="48"/>
      <c r="D216" s="49"/>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4.25" hidden="1" customHeight="1" x14ac:dyDescent="0.25">
      <c r="A217" s="48"/>
      <c r="B217" s="48"/>
      <c r="C217" s="48"/>
      <c r="D217" s="49"/>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4.25" hidden="1" customHeight="1" x14ac:dyDescent="0.25">
      <c r="A218" s="48"/>
      <c r="B218" s="48"/>
      <c r="C218" s="48"/>
      <c r="D218" s="49"/>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4.25" hidden="1" customHeight="1" x14ac:dyDescent="0.25">
      <c r="A219" s="48"/>
      <c r="B219" s="48"/>
      <c r="C219" s="48"/>
      <c r="D219" s="49"/>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4.25" hidden="1" customHeight="1" x14ac:dyDescent="0.25">
      <c r="A220" s="48"/>
      <c r="B220" s="48"/>
      <c r="C220" s="48"/>
      <c r="D220" s="49"/>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4.25" hidden="1" customHeight="1" x14ac:dyDescent="0.25">
      <c r="A221" s="48"/>
      <c r="B221" s="48"/>
      <c r="C221" s="48"/>
      <c r="D221" s="49"/>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4.25" hidden="1" customHeight="1" x14ac:dyDescent="0.25">
      <c r="A222" s="48"/>
      <c r="B222" s="48"/>
      <c r="C222" s="48"/>
      <c r="D222" s="49"/>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4.25" hidden="1" customHeight="1" x14ac:dyDescent="0.25">
      <c r="A223" s="48"/>
      <c r="B223" s="48"/>
      <c r="C223" s="48"/>
      <c r="D223" s="49"/>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4.25" hidden="1" customHeight="1" x14ac:dyDescent="0.25">
      <c r="A224" s="48"/>
      <c r="B224" s="48"/>
      <c r="C224" s="48"/>
      <c r="D224" s="49"/>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4.25" hidden="1" customHeight="1" x14ac:dyDescent="0.25">
      <c r="A225" s="48"/>
      <c r="B225" s="48"/>
      <c r="C225" s="48"/>
      <c r="D225" s="49"/>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4.25" hidden="1" customHeight="1" x14ac:dyDescent="0.25">
      <c r="A226" s="48"/>
      <c r="B226" s="48"/>
      <c r="C226" s="48"/>
      <c r="D226" s="49"/>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4.25" hidden="1" customHeight="1" x14ac:dyDescent="0.25">
      <c r="A227" s="48"/>
      <c r="B227" s="48"/>
      <c r="C227" s="48"/>
      <c r="D227" s="49"/>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4.25" hidden="1" customHeight="1" x14ac:dyDescent="0.25">
      <c r="A228" s="48"/>
      <c r="B228" s="48"/>
      <c r="C228" s="48"/>
      <c r="D228" s="49"/>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4.25" hidden="1" customHeight="1" x14ac:dyDescent="0.25">
      <c r="A229" s="48"/>
      <c r="B229" s="48"/>
      <c r="C229" s="48"/>
      <c r="D229" s="49"/>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4.25" hidden="1" customHeight="1" x14ac:dyDescent="0.25">
      <c r="A230" s="48"/>
      <c r="B230" s="48"/>
      <c r="C230" s="48"/>
      <c r="D230" s="49"/>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4.25" hidden="1" customHeight="1" x14ac:dyDescent="0.25">
      <c r="A231" s="48"/>
      <c r="B231" s="48"/>
      <c r="C231" s="48"/>
      <c r="D231" s="49"/>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4.25" hidden="1" customHeight="1" x14ac:dyDescent="0.25">
      <c r="A232" s="48"/>
      <c r="B232" s="48"/>
      <c r="C232" s="48"/>
      <c r="D232" s="49"/>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4.25" hidden="1" customHeight="1" x14ac:dyDescent="0.25">
      <c r="A233" s="48"/>
      <c r="B233" s="48"/>
      <c r="C233" s="48"/>
      <c r="D233" s="49"/>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4.25" hidden="1" customHeight="1" x14ac:dyDescent="0.25">
      <c r="A234" s="48"/>
      <c r="B234" s="48"/>
      <c r="C234" s="48"/>
      <c r="D234" s="49"/>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4.25" hidden="1" customHeight="1" x14ac:dyDescent="0.25">
      <c r="A235" s="48"/>
      <c r="B235" s="48"/>
      <c r="C235" s="48"/>
      <c r="D235" s="49"/>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4.25" hidden="1" customHeight="1" x14ac:dyDescent="0.25">
      <c r="A236" s="48"/>
      <c r="B236" s="48"/>
      <c r="C236" s="48"/>
      <c r="D236" s="49"/>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4.25" hidden="1" customHeight="1" x14ac:dyDescent="0.25">
      <c r="A237" s="48"/>
      <c r="B237" s="48"/>
      <c r="C237" s="48"/>
      <c r="D237" s="49"/>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4.25" hidden="1" customHeight="1" x14ac:dyDescent="0.25">
      <c r="A238" s="48"/>
      <c r="B238" s="48"/>
      <c r="C238" s="48"/>
      <c r="D238" s="49"/>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4.25" hidden="1" customHeight="1" x14ac:dyDescent="0.25">
      <c r="A239" s="48"/>
      <c r="B239" s="48"/>
      <c r="C239" s="48"/>
      <c r="D239" s="49"/>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4.25" hidden="1" customHeight="1" x14ac:dyDescent="0.25">
      <c r="A240" s="48"/>
      <c r="B240" s="48"/>
      <c r="C240" s="48"/>
      <c r="D240" s="49"/>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4.25" hidden="1" customHeight="1" x14ac:dyDescent="0.25">
      <c r="A241" s="48"/>
      <c r="B241" s="48"/>
      <c r="C241" s="48"/>
      <c r="D241" s="49"/>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4.25" hidden="1" customHeight="1" x14ac:dyDescent="0.25">
      <c r="A242" s="48"/>
      <c r="B242" s="48"/>
      <c r="C242" s="48"/>
      <c r="D242" s="49"/>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4.25" hidden="1" customHeight="1" x14ac:dyDescent="0.25">
      <c r="A243" s="48"/>
      <c r="B243" s="48"/>
      <c r="C243" s="48"/>
      <c r="D243" s="49"/>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4.25" hidden="1" customHeight="1" x14ac:dyDescent="0.25">
      <c r="A244" s="48"/>
      <c r="B244" s="48"/>
      <c r="C244" s="48"/>
      <c r="D244" s="49"/>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4.25" hidden="1" customHeight="1" x14ac:dyDescent="0.25">
      <c r="A245" s="48"/>
      <c r="B245" s="48"/>
      <c r="C245" s="48"/>
      <c r="D245" s="49"/>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4.25" hidden="1" customHeight="1" x14ac:dyDescent="0.25">
      <c r="A246" s="48"/>
      <c r="B246" s="48"/>
      <c r="C246" s="48"/>
      <c r="D246" s="49"/>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4.25" hidden="1" customHeight="1" x14ac:dyDescent="0.25">
      <c r="A247" s="48"/>
      <c r="B247" s="48"/>
      <c r="C247" s="48"/>
      <c r="D247" s="49"/>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4.25" hidden="1" customHeight="1" x14ac:dyDescent="0.25">
      <c r="A248" s="48"/>
      <c r="B248" s="48"/>
      <c r="C248" s="48"/>
      <c r="D248" s="49"/>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4.25" hidden="1" customHeight="1" x14ac:dyDescent="0.25">
      <c r="A249" s="48"/>
      <c r="B249" s="48"/>
      <c r="C249" s="48"/>
      <c r="D249" s="49"/>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4.25" hidden="1" customHeight="1" x14ac:dyDescent="0.25">
      <c r="A250" s="48"/>
      <c r="B250" s="48"/>
      <c r="C250" s="48"/>
      <c r="D250" s="49"/>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4.25" hidden="1" customHeight="1" x14ac:dyDescent="0.25">
      <c r="A251" s="48"/>
      <c r="B251" s="48"/>
      <c r="C251" s="48"/>
      <c r="D251" s="49"/>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4.25" hidden="1" customHeight="1" x14ac:dyDescent="0.25">
      <c r="A252" s="48"/>
      <c r="B252" s="48"/>
      <c r="C252" s="48"/>
      <c r="D252" s="49"/>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4.25" hidden="1" customHeight="1" x14ac:dyDescent="0.25">
      <c r="A253" s="48"/>
      <c r="B253" s="48"/>
      <c r="C253" s="48"/>
      <c r="D253" s="49"/>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4.25" hidden="1" customHeight="1" x14ac:dyDescent="0.25">
      <c r="A254" s="48"/>
      <c r="B254" s="48"/>
      <c r="C254" s="48"/>
      <c r="D254" s="49"/>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4.25" hidden="1" customHeight="1" x14ac:dyDescent="0.25">
      <c r="A255" s="48"/>
      <c r="B255" s="48"/>
      <c r="C255" s="48"/>
      <c r="D255" s="49"/>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4.25" hidden="1" customHeight="1" x14ac:dyDescent="0.25">
      <c r="A256" s="48"/>
      <c r="B256" s="48"/>
      <c r="C256" s="48"/>
      <c r="D256" s="49"/>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4.25" hidden="1" customHeight="1" x14ac:dyDescent="0.25">
      <c r="A257" s="48"/>
      <c r="B257" s="48"/>
      <c r="C257" s="48"/>
      <c r="D257" s="49"/>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4.25" hidden="1" customHeight="1" x14ac:dyDescent="0.25">
      <c r="A258" s="48"/>
      <c r="B258" s="48"/>
      <c r="C258" s="48"/>
      <c r="D258" s="49"/>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4.25" hidden="1" customHeight="1" x14ac:dyDescent="0.25">
      <c r="A259" s="48"/>
      <c r="B259" s="48"/>
      <c r="C259" s="48"/>
      <c r="D259" s="49"/>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4.25" hidden="1" customHeight="1" x14ac:dyDescent="0.25">
      <c r="A260" s="48"/>
      <c r="B260" s="48"/>
      <c r="C260" s="48"/>
      <c r="D260" s="49"/>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4.25" hidden="1" customHeight="1" x14ac:dyDescent="0.25">
      <c r="A261" s="48"/>
      <c r="B261" s="48"/>
      <c r="C261" s="48"/>
      <c r="D261" s="49"/>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4.25" hidden="1" customHeight="1" x14ac:dyDescent="0.25">
      <c r="A262" s="48"/>
      <c r="B262" s="48"/>
      <c r="C262" s="48"/>
      <c r="D262" s="49"/>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4.25" hidden="1" customHeight="1" x14ac:dyDescent="0.25">
      <c r="A263" s="48"/>
      <c r="B263" s="48"/>
      <c r="C263" s="48"/>
      <c r="D263" s="49"/>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4.25" hidden="1" customHeight="1" x14ac:dyDescent="0.25">
      <c r="A264" s="48"/>
      <c r="B264" s="48"/>
      <c r="C264" s="48"/>
      <c r="D264" s="49"/>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4.25" hidden="1" customHeight="1" x14ac:dyDescent="0.25">
      <c r="A265" s="48"/>
      <c r="B265" s="48"/>
      <c r="C265" s="48"/>
      <c r="D265" s="49"/>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4.25" hidden="1" customHeight="1" x14ac:dyDescent="0.25">
      <c r="A266" s="48"/>
      <c r="B266" s="48"/>
      <c r="C266" s="48"/>
      <c r="D266" s="49"/>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4.25" hidden="1" customHeight="1" x14ac:dyDescent="0.25">
      <c r="A267" s="48"/>
      <c r="B267" s="48"/>
      <c r="C267" s="48"/>
      <c r="D267" s="49"/>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4.25" hidden="1" customHeight="1" x14ac:dyDescent="0.25">
      <c r="A268" s="48"/>
      <c r="B268" s="48"/>
      <c r="C268" s="48"/>
      <c r="D268" s="49"/>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4.25" hidden="1" customHeight="1" x14ac:dyDescent="0.25">
      <c r="A269" s="48"/>
      <c r="B269" s="48"/>
      <c r="C269" s="48"/>
      <c r="D269" s="49"/>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4.25" hidden="1" customHeight="1" x14ac:dyDescent="0.25">
      <c r="A270" s="48"/>
      <c r="B270" s="48"/>
      <c r="C270" s="48"/>
      <c r="D270" s="49"/>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4.25" hidden="1" customHeight="1" x14ac:dyDescent="0.25">
      <c r="A271" s="48"/>
      <c r="B271" s="48"/>
      <c r="C271" s="48"/>
      <c r="D271" s="49"/>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4.25" hidden="1" customHeight="1" x14ac:dyDescent="0.25">
      <c r="A272" s="48"/>
      <c r="B272" s="48"/>
      <c r="C272" s="48"/>
      <c r="D272" s="49"/>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4.25" hidden="1" customHeight="1" x14ac:dyDescent="0.25">
      <c r="A273" s="48"/>
      <c r="B273" s="48"/>
      <c r="C273" s="48"/>
      <c r="D273" s="49"/>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4.25" hidden="1" customHeight="1" x14ac:dyDescent="0.25">
      <c r="A274" s="48"/>
      <c r="B274" s="48"/>
      <c r="C274" s="48"/>
      <c r="D274" s="49"/>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4.25" hidden="1" customHeight="1" x14ac:dyDescent="0.25">
      <c r="A275" s="48"/>
      <c r="B275" s="48"/>
      <c r="C275" s="48"/>
      <c r="D275" s="49"/>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4.25" hidden="1" customHeight="1" x14ac:dyDescent="0.25">
      <c r="A276" s="48"/>
      <c r="B276" s="48"/>
      <c r="C276" s="48"/>
      <c r="D276" s="49"/>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4.25" hidden="1" customHeight="1" x14ac:dyDescent="0.25">
      <c r="A277" s="48"/>
      <c r="B277" s="48"/>
      <c r="C277" s="48"/>
      <c r="D277" s="49"/>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4.25" hidden="1" customHeight="1" x14ac:dyDescent="0.25">
      <c r="A278" s="48"/>
      <c r="B278" s="48"/>
      <c r="C278" s="48"/>
      <c r="D278" s="49"/>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4.25" hidden="1" customHeight="1" x14ac:dyDescent="0.25">
      <c r="A279" s="48"/>
      <c r="B279" s="48"/>
      <c r="C279" s="48"/>
      <c r="D279" s="49"/>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4.25" hidden="1" customHeight="1" x14ac:dyDescent="0.25">
      <c r="A280" s="48"/>
      <c r="B280" s="48"/>
      <c r="C280" s="48"/>
      <c r="D280" s="49"/>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4.25" hidden="1" customHeight="1" x14ac:dyDescent="0.25">
      <c r="A281" s="48"/>
      <c r="B281" s="48"/>
      <c r="C281" s="48"/>
      <c r="D281" s="49"/>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4.25" hidden="1" customHeight="1" x14ac:dyDescent="0.25">
      <c r="A282" s="48"/>
      <c r="B282" s="48"/>
      <c r="C282" s="48"/>
      <c r="D282" s="49"/>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4.25" hidden="1" customHeight="1" x14ac:dyDescent="0.25">
      <c r="A283" s="48"/>
      <c r="B283" s="48"/>
      <c r="C283" s="48"/>
      <c r="D283" s="49"/>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4.25" hidden="1" customHeight="1" x14ac:dyDescent="0.25">
      <c r="A284" s="48"/>
      <c r="B284" s="48"/>
      <c r="C284" s="48"/>
      <c r="D284" s="49"/>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4.25" hidden="1" customHeight="1" x14ac:dyDescent="0.25">
      <c r="A285" s="48"/>
      <c r="B285" s="48"/>
      <c r="C285" s="48"/>
      <c r="D285" s="49"/>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4.25" hidden="1" customHeight="1" x14ac:dyDescent="0.25">
      <c r="A286" s="48"/>
      <c r="B286" s="48"/>
      <c r="C286" s="48"/>
      <c r="D286" s="49"/>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4.25" hidden="1" customHeight="1" x14ac:dyDescent="0.25">
      <c r="A287" s="48"/>
      <c r="B287" s="48"/>
      <c r="C287" s="48"/>
      <c r="D287" s="49"/>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4.25" hidden="1" customHeight="1" x14ac:dyDescent="0.25">
      <c r="A288" s="48"/>
      <c r="B288" s="48"/>
      <c r="C288" s="48"/>
      <c r="D288" s="49"/>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4.25" hidden="1" customHeight="1" x14ac:dyDescent="0.25">
      <c r="A289" s="48"/>
      <c r="B289" s="48"/>
      <c r="C289" s="48"/>
      <c r="D289" s="49"/>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4.25" hidden="1" customHeight="1" x14ac:dyDescent="0.25">
      <c r="A290" s="48"/>
      <c r="B290" s="48"/>
      <c r="C290" s="48"/>
      <c r="D290" s="49"/>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4.25" hidden="1" customHeight="1" x14ac:dyDescent="0.25">
      <c r="A291" s="48"/>
      <c r="B291" s="48"/>
      <c r="C291" s="48"/>
      <c r="D291" s="49"/>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4.25" hidden="1" customHeight="1" x14ac:dyDescent="0.25">
      <c r="A292" s="48"/>
      <c r="B292" s="48"/>
      <c r="C292" s="48"/>
      <c r="D292" s="49"/>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4.25" hidden="1" customHeight="1" x14ac:dyDescent="0.25">
      <c r="A293" s="48"/>
      <c r="B293" s="48"/>
      <c r="C293" s="48"/>
      <c r="D293" s="49"/>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4.25" hidden="1" customHeight="1" x14ac:dyDescent="0.25">
      <c r="A294" s="48"/>
      <c r="B294" s="48"/>
      <c r="C294" s="48"/>
      <c r="D294" s="49"/>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4.25" hidden="1" customHeight="1" x14ac:dyDescent="0.25">
      <c r="A295" s="48"/>
      <c r="B295" s="48"/>
      <c r="C295" s="48"/>
      <c r="D295" s="49"/>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4.25" hidden="1" customHeight="1" x14ac:dyDescent="0.25">
      <c r="A296" s="48"/>
      <c r="B296" s="48"/>
      <c r="C296" s="48"/>
      <c r="D296" s="49"/>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4.25" hidden="1" customHeight="1" x14ac:dyDescent="0.25">
      <c r="A297" s="48"/>
      <c r="B297" s="48"/>
      <c r="C297" s="48"/>
      <c r="D297" s="49"/>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4.25" hidden="1" customHeight="1" x14ac:dyDescent="0.25">
      <c r="A298" s="48"/>
      <c r="B298" s="48"/>
      <c r="C298" s="48"/>
      <c r="D298" s="49"/>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4.25" hidden="1" customHeight="1" x14ac:dyDescent="0.25">
      <c r="A299" s="48"/>
      <c r="B299" s="48"/>
      <c r="C299" s="48"/>
      <c r="D299" s="49"/>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4.25" hidden="1" customHeight="1" x14ac:dyDescent="0.25">
      <c r="A300" s="48"/>
      <c r="B300" s="48"/>
      <c r="C300" s="48"/>
      <c r="D300" s="49"/>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4.25" hidden="1" customHeight="1" x14ac:dyDescent="0.25">
      <c r="A301" s="48"/>
      <c r="B301" s="48"/>
      <c r="C301" s="48"/>
      <c r="D301" s="49"/>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4.25" hidden="1" customHeight="1" x14ac:dyDescent="0.25">
      <c r="A302" s="48"/>
      <c r="B302" s="48"/>
      <c r="C302" s="48"/>
      <c r="D302" s="49"/>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4.25" hidden="1" customHeight="1" x14ac:dyDescent="0.25">
      <c r="A303" s="48"/>
      <c r="B303" s="48"/>
      <c r="C303" s="48"/>
      <c r="D303" s="49"/>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hidden="1" customHeight="1" x14ac:dyDescent="0.25">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row>
    <row r="305" spans="1:26" ht="15.75" hidden="1" customHeight="1" x14ac:dyDescent="0.25">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row>
    <row r="306" spans="1:26" ht="15.75" hidden="1" customHeight="1" x14ac:dyDescent="0.25">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row>
    <row r="307" spans="1:26" ht="15.75" hidden="1" customHeight="1" x14ac:dyDescent="0.25">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row>
    <row r="308" spans="1:26" ht="15.75" hidden="1" customHeight="1" x14ac:dyDescent="0.25">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row>
    <row r="309" spans="1:26" ht="15.75" hidden="1" customHeight="1" x14ac:dyDescent="0.25">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row>
    <row r="310" spans="1:26" ht="15.75" hidden="1" customHeight="1" x14ac:dyDescent="0.25">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row>
    <row r="311" spans="1:26" ht="15.75" hidden="1" customHeight="1" x14ac:dyDescent="0.25">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row>
    <row r="312" spans="1:26" ht="15.75" hidden="1" customHeight="1" x14ac:dyDescent="0.25">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row>
    <row r="313" spans="1:26" ht="15.75" hidden="1" customHeight="1" x14ac:dyDescent="0.25">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row>
    <row r="314" spans="1:26" ht="15.75" hidden="1" customHeight="1" x14ac:dyDescent="0.25">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row>
    <row r="315" spans="1:26" ht="15.75" hidden="1" customHeight="1" x14ac:dyDescent="0.25">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row>
    <row r="316" spans="1:26" ht="15.75" hidden="1" customHeight="1" x14ac:dyDescent="0.25">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row>
    <row r="317" spans="1:26" ht="15.75" hidden="1" customHeight="1" x14ac:dyDescent="0.25">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row>
    <row r="318" spans="1:26" ht="15.75" hidden="1" customHeight="1" x14ac:dyDescent="0.25">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row>
    <row r="319" spans="1:26" ht="15.75" hidden="1" customHeight="1" x14ac:dyDescent="0.25">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row>
    <row r="320" spans="1:26" ht="15.75" hidden="1" customHeight="1" x14ac:dyDescent="0.25">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row>
    <row r="321" spans="1:26" ht="15.75" hidden="1" customHeight="1" x14ac:dyDescent="0.25">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row>
    <row r="322" spans="1:26" ht="15.75" hidden="1" customHeight="1" x14ac:dyDescent="0.25">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row>
    <row r="323" spans="1:26" ht="15.75" hidden="1" customHeight="1" x14ac:dyDescent="0.25">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row>
    <row r="324" spans="1:26" ht="15.75" hidden="1" customHeight="1" x14ac:dyDescent="0.25">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row>
    <row r="325" spans="1:26" ht="15.75" hidden="1" customHeight="1" x14ac:dyDescent="0.25">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row>
    <row r="326" spans="1:26" ht="15.75" hidden="1" customHeight="1" x14ac:dyDescent="0.25">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row>
    <row r="327" spans="1:26" ht="15.75" hidden="1" customHeight="1" x14ac:dyDescent="0.25">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row>
    <row r="328" spans="1:26" ht="15.75" hidden="1" customHeight="1" x14ac:dyDescent="0.25">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row>
    <row r="329" spans="1:26" ht="15.75" hidden="1" customHeight="1" x14ac:dyDescent="0.25">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row>
    <row r="330" spans="1:26" ht="15.75" hidden="1" customHeight="1" x14ac:dyDescent="0.25">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row>
    <row r="331" spans="1:26" ht="15.75" hidden="1" customHeight="1" x14ac:dyDescent="0.25">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row>
    <row r="332" spans="1:26" ht="15.75" hidden="1" customHeight="1" x14ac:dyDescent="0.25">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row>
    <row r="333" spans="1:26" ht="15.75" hidden="1" customHeight="1" x14ac:dyDescent="0.25">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row>
    <row r="334" spans="1:26" ht="15.75" hidden="1" customHeight="1" x14ac:dyDescent="0.25">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row>
    <row r="335" spans="1:26" ht="15.75" hidden="1" customHeight="1" x14ac:dyDescent="0.25">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row>
    <row r="336" spans="1:26" ht="15.75" hidden="1" customHeight="1" x14ac:dyDescent="0.25">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row>
    <row r="337" spans="1:26" ht="15.75" hidden="1" customHeight="1" x14ac:dyDescent="0.25">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row>
    <row r="338" spans="1:26" ht="15.75" hidden="1" customHeight="1" x14ac:dyDescent="0.25">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row>
    <row r="339" spans="1:26" ht="15.75" hidden="1" customHeight="1" x14ac:dyDescent="0.25">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row>
    <row r="340" spans="1:26" ht="15.75" hidden="1" customHeight="1" x14ac:dyDescent="0.25">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row>
    <row r="341" spans="1:26" ht="15.75" hidden="1" customHeight="1" x14ac:dyDescent="0.25">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row>
    <row r="342" spans="1:26" ht="15.75" hidden="1" customHeight="1" x14ac:dyDescent="0.25">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row>
    <row r="343" spans="1:26" ht="15.75" hidden="1" customHeight="1" x14ac:dyDescent="0.25">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row>
    <row r="344" spans="1:26" ht="15.75" hidden="1" customHeight="1" x14ac:dyDescent="0.25">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row>
    <row r="345" spans="1:26" ht="15.75" hidden="1" customHeight="1" x14ac:dyDescent="0.25">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row>
    <row r="346" spans="1:26" ht="15.75" hidden="1" customHeight="1" x14ac:dyDescent="0.25">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row>
    <row r="347" spans="1:26" ht="15.75" hidden="1" customHeight="1" x14ac:dyDescent="0.25">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row>
    <row r="348" spans="1:26" ht="15.75" hidden="1" customHeight="1" x14ac:dyDescent="0.25">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row>
    <row r="349" spans="1:26" ht="15.75" hidden="1" customHeight="1" x14ac:dyDescent="0.25">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row>
    <row r="350" spans="1:26" ht="15.75" hidden="1" customHeight="1" x14ac:dyDescent="0.25">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row>
    <row r="351" spans="1:26" ht="15.75" hidden="1" customHeight="1" x14ac:dyDescent="0.25">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row>
    <row r="352" spans="1:26" ht="15.75" hidden="1" customHeight="1" x14ac:dyDescent="0.25">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row>
    <row r="353" spans="1:26" ht="15.75" hidden="1" customHeight="1" x14ac:dyDescent="0.25">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row>
    <row r="354" spans="1:26" ht="15.75" hidden="1" customHeight="1" x14ac:dyDescent="0.25">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row>
    <row r="355" spans="1:26" ht="15.75" hidden="1" customHeight="1" x14ac:dyDescent="0.25">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row>
    <row r="356" spans="1:26" ht="15.75" hidden="1" customHeight="1" x14ac:dyDescent="0.25">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row>
    <row r="357" spans="1:26" ht="15.75" hidden="1" customHeight="1" x14ac:dyDescent="0.25">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row>
    <row r="358" spans="1:26" ht="15.75" hidden="1" customHeight="1" x14ac:dyDescent="0.25">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row>
    <row r="359" spans="1:26" ht="15.75" hidden="1" customHeight="1" x14ac:dyDescent="0.25">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row>
    <row r="360" spans="1:26" ht="15.75" hidden="1" customHeight="1" x14ac:dyDescent="0.25">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row>
    <row r="361" spans="1:26" ht="15.75" hidden="1" customHeight="1" x14ac:dyDescent="0.25">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row>
    <row r="362" spans="1:26" ht="15.75" hidden="1" customHeight="1" x14ac:dyDescent="0.25">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row>
    <row r="363" spans="1:26" ht="15.75" hidden="1" customHeight="1" x14ac:dyDescent="0.25">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row>
    <row r="364" spans="1:26" ht="15.75" hidden="1" customHeight="1" x14ac:dyDescent="0.25">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row>
    <row r="365" spans="1:26" ht="15.75" hidden="1" customHeight="1" x14ac:dyDescent="0.25">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row>
    <row r="366" spans="1:26" ht="15.75" hidden="1" customHeight="1" x14ac:dyDescent="0.25">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row>
    <row r="367" spans="1:26" ht="15.75" hidden="1" customHeight="1" x14ac:dyDescent="0.25">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row>
    <row r="368" spans="1:26" ht="15.75" hidden="1" customHeight="1" x14ac:dyDescent="0.25">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row>
    <row r="369" spans="1:26" ht="15.75" hidden="1" customHeight="1" x14ac:dyDescent="0.25">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row>
    <row r="370" spans="1:26" ht="15.75" hidden="1" customHeight="1" x14ac:dyDescent="0.25">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row>
    <row r="371" spans="1:26" ht="15.75" hidden="1" customHeight="1" x14ac:dyDescent="0.25">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row>
    <row r="372" spans="1:26" ht="15.75" hidden="1" customHeight="1" x14ac:dyDescent="0.25">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row>
    <row r="373" spans="1:26" ht="15.75" hidden="1" customHeight="1" x14ac:dyDescent="0.25">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row>
    <row r="374" spans="1:26" ht="15.75" hidden="1" customHeight="1" x14ac:dyDescent="0.25">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row>
    <row r="375" spans="1:26" ht="15.75" hidden="1" customHeight="1" x14ac:dyDescent="0.25">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row>
    <row r="376" spans="1:26" ht="15.75" hidden="1" customHeight="1" x14ac:dyDescent="0.25">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row>
    <row r="377" spans="1:26" ht="15.75" hidden="1" customHeight="1" x14ac:dyDescent="0.25">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row>
    <row r="378" spans="1:26" ht="15.75" hidden="1" customHeight="1" x14ac:dyDescent="0.25">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row>
    <row r="379" spans="1:26" ht="15.75" hidden="1" customHeight="1" x14ac:dyDescent="0.25">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row>
    <row r="380" spans="1:26" ht="15.75" hidden="1" customHeight="1" x14ac:dyDescent="0.25">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row>
    <row r="381" spans="1:26" ht="15.75" hidden="1" customHeight="1" x14ac:dyDescent="0.25">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row>
    <row r="382" spans="1:26" ht="15.75" hidden="1" customHeight="1" x14ac:dyDescent="0.25">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row>
    <row r="383" spans="1:26" ht="15.75" hidden="1" customHeight="1" x14ac:dyDescent="0.25">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row>
    <row r="384" spans="1:26" ht="15.75" hidden="1" customHeight="1" x14ac:dyDescent="0.25">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row>
    <row r="385" spans="1:26" ht="15.75" hidden="1" customHeight="1" x14ac:dyDescent="0.25">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row>
    <row r="386" spans="1:26" ht="15.75" hidden="1" customHeight="1" x14ac:dyDescent="0.25">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row>
    <row r="387" spans="1:26" ht="15.75" hidden="1" customHeight="1" x14ac:dyDescent="0.25">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row>
    <row r="388" spans="1:26" ht="15.75" hidden="1" customHeight="1" x14ac:dyDescent="0.25">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row>
    <row r="389" spans="1:26" ht="15.75" hidden="1" customHeight="1" x14ac:dyDescent="0.25">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row>
    <row r="390" spans="1:26" ht="15.75" hidden="1" customHeight="1" x14ac:dyDescent="0.25">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row>
    <row r="391" spans="1:26" ht="15.75" hidden="1" customHeight="1" x14ac:dyDescent="0.25">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row>
    <row r="392" spans="1:26" ht="15.75" hidden="1" customHeight="1" x14ac:dyDescent="0.25">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row>
    <row r="393" spans="1:26" ht="15.75" hidden="1" customHeight="1" x14ac:dyDescent="0.25">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row>
    <row r="394" spans="1:26" ht="15.75" hidden="1" customHeight="1" x14ac:dyDescent="0.25">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row>
    <row r="395" spans="1:26" ht="15.75" hidden="1" customHeight="1" x14ac:dyDescent="0.25">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row>
    <row r="396" spans="1:26" ht="15.75" hidden="1" customHeight="1" x14ac:dyDescent="0.25">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row>
    <row r="397" spans="1:26" ht="15.75" hidden="1" customHeight="1" x14ac:dyDescent="0.25">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row>
    <row r="398" spans="1:26" ht="15.75" hidden="1" customHeight="1" x14ac:dyDescent="0.25">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row>
    <row r="399" spans="1:26" ht="15.75" hidden="1" customHeight="1" x14ac:dyDescent="0.25">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row>
    <row r="400" spans="1:26" ht="15.75" hidden="1" customHeight="1" x14ac:dyDescent="0.25">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row>
    <row r="401" spans="1:26" ht="15.75" hidden="1" customHeight="1" x14ac:dyDescent="0.25">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row>
    <row r="402" spans="1:26" ht="15.75" hidden="1" customHeight="1" x14ac:dyDescent="0.25">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row>
    <row r="403" spans="1:26" ht="15.75" hidden="1" customHeight="1" x14ac:dyDescent="0.25">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row>
    <row r="404" spans="1:26" ht="15.75" hidden="1" customHeight="1" x14ac:dyDescent="0.25">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row>
    <row r="405" spans="1:26" ht="15.75" hidden="1" customHeight="1" x14ac:dyDescent="0.25">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row>
    <row r="406" spans="1:26" ht="15.75" hidden="1" customHeight="1" x14ac:dyDescent="0.25">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row>
    <row r="407" spans="1:26" ht="15.75" hidden="1" customHeight="1" x14ac:dyDescent="0.25">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row>
    <row r="408" spans="1:26" ht="15.75" hidden="1" customHeight="1" x14ac:dyDescent="0.25">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row>
    <row r="409" spans="1:26" ht="15.75" hidden="1" customHeight="1" x14ac:dyDescent="0.25">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row>
    <row r="410" spans="1:26" ht="15.75" hidden="1" customHeight="1" x14ac:dyDescent="0.25">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row>
    <row r="411" spans="1:26" ht="15.75" hidden="1" customHeight="1" x14ac:dyDescent="0.25">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row>
    <row r="412" spans="1:26" ht="15.75" hidden="1" customHeight="1" x14ac:dyDescent="0.25">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row>
    <row r="413" spans="1:26" ht="15.75" hidden="1" customHeight="1" x14ac:dyDescent="0.25">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row>
    <row r="414" spans="1:26" ht="15.75" hidden="1" customHeight="1" x14ac:dyDescent="0.25">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row>
    <row r="415" spans="1:26" ht="15.75" hidden="1" customHeight="1" x14ac:dyDescent="0.25">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row>
    <row r="416" spans="1:26" ht="15.75" hidden="1" customHeight="1" x14ac:dyDescent="0.25">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row>
    <row r="417" spans="1:26" ht="15.75" hidden="1" customHeight="1" x14ac:dyDescent="0.25">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row>
    <row r="418" spans="1:26" ht="15.75" hidden="1" customHeight="1" x14ac:dyDescent="0.25">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row>
    <row r="419" spans="1:26" ht="15.75" hidden="1" customHeight="1" x14ac:dyDescent="0.25">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row>
    <row r="420" spans="1:26" ht="15.75" hidden="1" customHeight="1" x14ac:dyDescent="0.25">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row>
    <row r="421" spans="1:26" ht="15.75" hidden="1" customHeight="1" x14ac:dyDescent="0.25">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row>
    <row r="422" spans="1:26" ht="15.75" hidden="1" customHeight="1" x14ac:dyDescent="0.25">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row>
    <row r="423" spans="1:26" ht="15.75" hidden="1" customHeight="1" x14ac:dyDescent="0.25">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row>
    <row r="424" spans="1:26" ht="15.75" hidden="1" customHeight="1" x14ac:dyDescent="0.25">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row>
    <row r="425" spans="1:26" ht="15.75" hidden="1" customHeight="1" x14ac:dyDescent="0.25">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row>
    <row r="426" spans="1:26" ht="15.75" hidden="1" customHeight="1" x14ac:dyDescent="0.25">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row>
    <row r="427" spans="1:26" ht="15.75" hidden="1" customHeight="1" x14ac:dyDescent="0.25">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row>
    <row r="428" spans="1:26" ht="15.75" hidden="1" customHeight="1" x14ac:dyDescent="0.25">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row>
    <row r="429" spans="1:26" ht="15.75" hidden="1" customHeight="1" x14ac:dyDescent="0.25">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row>
    <row r="430" spans="1:26" ht="15.75" hidden="1" customHeight="1" x14ac:dyDescent="0.25">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row>
    <row r="431" spans="1:26" ht="15.75" hidden="1" customHeight="1" x14ac:dyDescent="0.25">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row>
    <row r="432" spans="1:26" ht="15.75" hidden="1" customHeight="1" x14ac:dyDescent="0.25">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row>
    <row r="433" spans="1:26" ht="15.75" hidden="1" customHeight="1" x14ac:dyDescent="0.25">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row>
    <row r="434" spans="1:26" ht="15.75" hidden="1" customHeight="1" x14ac:dyDescent="0.25">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row>
    <row r="435" spans="1:26" ht="15.75" hidden="1" customHeight="1" x14ac:dyDescent="0.25">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row>
    <row r="436" spans="1:26" ht="15.75" hidden="1" customHeight="1" x14ac:dyDescent="0.25">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row>
    <row r="437" spans="1:26" ht="15.75" hidden="1" customHeight="1" x14ac:dyDescent="0.25">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row>
    <row r="438" spans="1:26" ht="15.75" hidden="1" customHeight="1" x14ac:dyDescent="0.25">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row>
    <row r="439" spans="1:26" ht="15.75" hidden="1" customHeight="1" x14ac:dyDescent="0.25">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row>
    <row r="440" spans="1:26" ht="15.75" hidden="1" customHeight="1" x14ac:dyDescent="0.25">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row>
    <row r="441" spans="1:26" ht="15.75" hidden="1" customHeight="1" x14ac:dyDescent="0.25">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row>
    <row r="442" spans="1:26" ht="15.75" hidden="1" customHeight="1" x14ac:dyDescent="0.25">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row>
    <row r="443" spans="1:26" ht="15.75" hidden="1" customHeight="1" x14ac:dyDescent="0.25">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row>
    <row r="444" spans="1:26" ht="15.75" hidden="1" customHeight="1" x14ac:dyDescent="0.25">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row>
    <row r="445" spans="1:26" ht="15.75" hidden="1" customHeight="1" x14ac:dyDescent="0.25">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row>
    <row r="446" spans="1:26" ht="15.75" hidden="1" customHeight="1" x14ac:dyDescent="0.25">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row>
    <row r="447" spans="1:26" ht="15.75" hidden="1" customHeight="1" x14ac:dyDescent="0.25">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row>
    <row r="448" spans="1:26" ht="15.75" hidden="1" customHeight="1" x14ac:dyDescent="0.25">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row>
    <row r="449" spans="1:26" ht="15.75" hidden="1" customHeight="1" x14ac:dyDescent="0.25">
      <c r="A449" s="95"/>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row>
    <row r="450" spans="1:26" ht="15.75" hidden="1" customHeight="1" x14ac:dyDescent="0.25">
      <c r="A450" s="95"/>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row>
    <row r="451" spans="1:26" ht="15.75" hidden="1" customHeight="1" x14ac:dyDescent="0.25">
      <c r="A451" s="95"/>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row>
    <row r="452" spans="1:26" ht="15.75" hidden="1" customHeight="1" x14ac:dyDescent="0.25">
      <c r="A452" s="95"/>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row>
    <row r="453" spans="1:26" ht="15.75" hidden="1" customHeight="1" x14ac:dyDescent="0.25">
      <c r="A453" s="95"/>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row>
    <row r="454" spans="1:26" ht="15.75" hidden="1" customHeight="1" x14ac:dyDescent="0.25">
      <c r="A454" s="95"/>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row>
    <row r="455" spans="1:26" ht="15.75" hidden="1" customHeight="1" x14ac:dyDescent="0.25">
      <c r="A455" s="95"/>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row>
    <row r="456" spans="1:26" ht="15.75" hidden="1" customHeight="1" x14ac:dyDescent="0.25">
      <c r="A456" s="95"/>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row>
    <row r="457" spans="1:26" ht="15.75" hidden="1" customHeight="1" x14ac:dyDescent="0.25">
      <c r="A457" s="95"/>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row>
    <row r="458" spans="1:26" ht="15.75" hidden="1" customHeight="1" x14ac:dyDescent="0.25">
      <c r="A458" s="95"/>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row>
    <row r="459" spans="1:26" ht="15.75" hidden="1" customHeight="1" x14ac:dyDescent="0.25">
      <c r="A459" s="95"/>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row>
    <row r="460" spans="1:26" ht="15.75" hidden="1" customHeight="1" x14ac:dyDescent="0.25">
      <c r="A460" s="95"/>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row>
    <row r="461" spans="1:26" ht="15.75" hidden="1" customHeight="1" x14ac:dyDescent="0.25">
      <c r="A461" s="95"/>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row>
    <row r="462" spans="1:26" ht="15.75" hidden="1" customHeight="1" x14ac:dyDescent="0.25">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row>
    <row r="463" spans="1:26" ht="15.75" hidden="1" customHeight="1" x14ac:dyDescent="0.25">
      <c r="A463" s="95"/>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row>
    <row r="464" spans="1:26" ht="15.75" hidden="1" customHeight="1" x14ac:dyDescent="0.25">
      <c r="A464" s="95"/>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row>
    <row r="465" spans="1:26" ht="15.75" hidden="1" customHeight="1" x14ac:dyDescent="0.25">
      <c r="A465" s="95"/>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row>
    <row r="466" spans="1:26" ht="15.75" hidden="1" customHeight="1" x14ac:dyDescent="0.25">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row>
    <row r="467" spans="1:26" ht="15.75" hidden="1" customHeight="1" x14ac:dyDescent="0.25">
      <c r="A467" s="95"/>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row>
    <row r="468" spans="1:26" ht="15.75" hidden="1" customHeight="1" x14ac:dyDescent="0.25">
      <c r="A468" s="95"/>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row>
    <row r="469" spans="1:26" ht="15.75" hidden="1" customHeight="1" x14ac:dyDescent="0.25">
      <c r="A469" s="95"/>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row>
    <row r="470" spans="1:26" ht="15.75" hidden="1" customHeight="1" x14ac:dyDescent="0.25">
      <c r="A470" s="95"/>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row>
    <row r="471" spans="1:26" ht="15.75" hidden="1" customHeight="1" x14ac:dyDescent="0.25">
      <c r="A471" s="95"/>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row>
    <row r="472" spans="1:26" ht="15.75" hidden="1" customHeight="1" x14ac:dyDescent="0.25">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row>
    <row r="473" spans="1:26" ht="15.75" hidden="1" customHeight="1" x14ac:dyDescent="0.25">
      <c r="A473" s="95"/>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row>
    <row r="474" spans="1:26" ht="15.75" hidden="1" customHeight="1" x14ac:dyDescent="0.25">
      <c r="A474" s="95"/>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row>
    <row r="475" spans="1:26" ht="15.75" hidden="1" customHeight="1" x14ac:dyDescent="0.25">
      <c r="A475" s="95"/>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row>
    <row r="476" spans="1:26" ht="15.75" hidden="1" customHeight="1" x14ac:dyDescent="0.25">
      <c r="A476" s="95"/>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row>
    <row r="477" spans="1:26" ht="15.75" hidden="1" customHeight="1" x14ac:dyDescent="0.25">
      <c r="A477" s="95"/>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row>
    <row r="478" spans="1:26" ht="15.75" hidden="1" customHeight="1" x14ac:dyDescent="0.25">
      <c r="A478" s="95"/>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row>
    <row r="479" spans="1:26" ht="15.75" hidden="1" customHeight="1" x14ac:dyDescent="0.25">
      <c r="A479" s="95"/>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row>
    <row r="480" spans="1:26" ht="15.75" hidden="1" customHeight="1" x14ac:dyDescent="0.25">
      <c r="A480" s="95"/>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row>
    <row r="481" spans="1:26" ht="15.75" hidden="1" customHeight="1" x14ac:dyDescent="0.25">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row>
    <row r="482" spans="1:26" ht="15.75" hidden="1" customHeight="1" x14ac:dyDescent="0.25">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row>
    <row r="483" spans="1:26" ht="15.75" hidden="1" customHeight="1" x14ac:dyDescent="0.25">
      <c r="A483" s="95"/>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row>
    <row r="484" spans="1:26" ht="15.75" hidden="1" customHeight="1" x14ac:dyDescent="0.25">
      <c r="A484" s="95"/>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row>
    <row r="485" spans="1:26" ht="15.75" hidden="1" customHeight="1" x14ac:dyDescent="0.25">
      <c r="A485" s="95"/>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row>
    <row r="486" spans="1:26" ht="15.75" hidden="1" customHeight="1" x14ac:dyDescent="0.25">
      <c r="A486" s="95"/>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row>
    <row r="487" spans="1:26" ht="15.75" hidden="1" customHeight="1" x14ac:dyDescent="0.25">
      <c r="A487" s="95"/>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row>
    <row r="488" spans="1:26" ht="15.75" hidden="1" customHeight="1" x14ac:dyDescent="0.25">
      <c r="A488" s="95"/>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row>
    <row r="489" spans="1:26" ht="15.75" hidden="1" customHeight="1" x14ac:dyDescent="0.25">
      <c r="A489" s="95"/>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row>
    <row r="490" spans="1:26" ht="15.75" hidden="1" customHeight="1" x14ac:dyDescent="0.25">
      <c r="A490" s="95"/>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row>
    <row r="491" spans="1:26" ht="15.75" hidden="1" customHeight="1" x14ac:dyDescent="0.25">
      <c r="A491" s="95"/>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row>
    <row r="492" spans="1:26" ht="15.75" hidden="1" customHeight="1" x14ac:dyDescent="0.25">
      <c r="A492" s="95"/>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row>
    <row r="493" spans="1:26" ht="15.75" hidden="1" customHeight="1" x14ac:dyDescent="0.25">
      <c r="A493" s="95"/>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row>
    <row r="494" spans="1:26" ht="15.75" hidden="1" customHeight="1" x14ac:dyDescent="0.25">
      <c r="A494" s="95"/>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row>
    <row r="495" spans="1:26" ht="15.75" hidden="1" customHeight="1" x14ac:dyDescent="0.25">
      <c r="A495" s="95"/>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row>
    <row r="496" spans="1:26" ht="15.75" hidden="1" customHeight="1" x14ac:dyDescent="0.25">
      <c r="A496" s="95"/>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row>
    <row r="497" spans="1:26" ht="15.75" hidden="1" customHeight="1" x14ac:dyDescent="0.25">
      <c r="A497" s="95"/>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row>
    <row r="498" spans="1:26" ht="15.75" hidden="1" customHeight="1" x14ac:dyDescent="0.25">
      <c r="A498" s="95"/>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row>
    <row r="499" spans="1:26" ht="15.75" hidden="1" customHeight="1" x14ac:dyDescent="0.25">
      <c r="A499" s="95"/>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row>
    <row r="500" spans="1:26" ht="15.75" hidden="1" customHeight="1" x14ac:dyDescent="0.25">
      <c r="A500" s="95"/>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row>
    <row r="501" spans="1:26" ht="15.75" hidden="1" customHeight="1" x14ac:dyDescent="0.25">
      <c r="A501" s="95"/>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row>
    <row r="502" spans="1:26" ht="15.75" hidden="1" customHeight="1" x14ac:dyDescent="0.25">
      <c r="A502" s="95"/>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row>
    <row r="503" spans="1:26" ht="15.75" hidden="1" customHeight="1" x14ac:dyDescent="0.25">
      <c r="A503" s="95"/>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row>
    <row r="504" spans="1:26" ht="15.75" hidden="1" customHeight="1" x14ac:dyDescent="0.25">
      <c r="A504" s="95"/>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row>
    <row r="505" spans="1:26" ht="15.75" hidden="1" customHeight="1" x14ac:dyDescent="0.25">
      <c r="A505" s="95"/>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row>
    <row r="506" spans="1:26" ht="15.75" hidden="1" customHeight="1" x14ac:dyDescent="0.25">
      <c r="A506" s="95"/>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row>
    <row r="507" spans="1:26" ht="15.75" hidden="1" customHeight="1" x14ac:dyDescent="0.25">
      <c r="A507" s="95"/>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row>
    <row r="508" spans="1:26" ht="15.75" hidden="1" customHeight="1" x14ac:dyDescent="0.25">
      <c r="A508" s="95"/>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row>
    <row r="509" spans="1:26" ht="15.75" hidden="1" customHeight="1" x14ac:dyDescent="0.25">
      <c r="A509" s="95"/>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row>
    <row r="510" spans="1:26" ht="15.75" hidden="1" customHeight="1" x14ac:dyDescent="0.25">
      <c r="A510" s="95"/>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row>
    <row r="511" spans="1:26" ht="15.75" hidden="1" customHeight="1" x14ac:dyDescent="0.25">
      <c r="A511" s="95"/>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row>
    <row r="512" spans="1:26" ht="15.75" hidden="1" customHeight="1" x14ac:dyDescent="0.25">
      <c r="A512" s="95"/>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row>
    <row r="513" spans="1:26" ht="15.75" hidden="1" customHeight="1" x14ac:dyDescent="0.25">
      <c r="A513" s="95"/>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row>
    <row r="514" spans="1:26" ht="15.75" hidden="1" customHeight="1" x14ac:dyDescent="0.25">
      <c r="A514" s="95"/>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row>
    <row r="515" spans="1:26" ht="15.75" hidden="1" customHeight="1" x14ac:dyDescent="0.25">
      <c r="A515" s="95"/>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row>
    <row r="516" spans="1:26" ht="15.75" hidden="1" customHeight="1" x14ac:dyDescent="0.25">
      <c r="A516" s="95"/>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row>
    <row r="517" spans="1:26" ht="15.75" hidden="1" customHeight="1" x14ac:dyDescent="0.25">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row>
    <row r="518" spans="1:26" ht="15.75" hidden="1" customHeight="1" x14ac:dyDescent="0.25">
      <c r="A518" s="95"/>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row>
    <row r="519" spans="1:26" ht="15.75" hidden="1" customHeight="1" x14ac:dyDescent="0.25">
      <c r="A519" s="95"/>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row>
    <row r="520" spans="1:26" ht="15.75" hidden="1" customHeight="1" x14ac:dyDescent="0.25">
      <c r="A520" s="95"/>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row>
    <row r="521" spans="1:26" ht="15.75" hidden="1" customHeight="1" x14ac:dyDescent="0.25">
      <c r="A521" s="95"/>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row>
    <row r="522" spans="1:26" ht="15.75" hidden="1" customHeight="1" x14ac:dyDescent="0.25">
      <c r="A522" s="95"/>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row>
    <row r="523" spans="1:26" ht="15.75" hidden="1" customHeight="1" x14ac:dyDescent="0.25">
      <c r="A523" s="95"/>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row>
    <row r="524" spans="1:26" ht="15.75" hidden="1" customHeight="1" x14ac:dyDescent="0.25">
      <c r="A524" s="95"/>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row>
    <row r="525" spans="1:26" ht="15.75" hidden="1" customHeight="1" x14ac:dyDescent="0.25">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row>
    <row r="526" spans="1:26" ht="15.75" hidden="1" customHeight="1" x14ac:dyDescent="0.25">
      <c r="A526" s="95"/>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row>
    <row r="527" spans="1:26" ht="15.75" hidden="1" customHeight="1" x14ac:dyDescent="0.25">
      <c r="A527" s="95"/>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row>
    <row r="528" spans="1:26" ht="15.75" hidden="1" customHeight="1" x14ac:dyDescent="0.25">
      <c r="A528" s="95"/>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row>
    <row r="529" spans="1:26" ht="15.75" hidden="1" customHeight="1" x14ac:dyDescent="0.25">
      <c r="A529" s="95"/>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row>
    <row r="530" spans="1:26" ht="15.75" hidden="1" customHeight="1" x14ac:dyDescent="0.25">
      <c r="A530" s="95"/>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row>
    <row r="531" spans="1:26" ht="15.75" hidden="1" customHeight="1" x14ac:dyDescent="0.25">
      <c r="A531" s="95"/>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row>
    <row r="532" spans="1:26" ht="15.75" hidden="1" customHeight="1" x14ac:dyDescent="0.25">
      <c r="A532" s="95"/>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row>
    <row r="533" spans="1:26" ht="15.75" hidden="1" customHeight="1" x14ac:dyDescent="0.25">
      <c r="A533" s="95"/>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row>
    <row r="534" spans="1:26" ht="15.75" hidden="1" customHeight="1" x14ac:dyDescent="0.25">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row>
    <row r="535" spans="1:26" ht="15.75" hidden="1" customHeight="1" x14ac:dyDescent="0.25">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row>
    <row r="536" spans="1:26" ht="15.75" hidden="1" customHeight="1" x14ac:dyDescent="0.25">
      <c r="A536" s="95"/>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row>
    <row r="537" spans="1:26" ht="15.75" hidden="1" customHeight="1" x14ac:dyDescent="0.25">
      <c r="A537" s="95"/>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row>
    <row r="538" spans="1:26" ht="15.75" hidden="1" customHeight="1" x14ac:dyDescent="0.25">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row>
    <row r="539" spans="1:26" ht="15.75" hidden="1" customHeight="1" x14ac:dyDescent="0.25">
      <c r="A539" s="95"/>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row>
    <row r="540" spans="1:26" ht="15.75" hidden="1" customHeight="1" x14ac:dyDescent="0.25">
      <c r="A540" s="95"/>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row>
    <row r="541" spans="1:26" ht="15.75" hidden="1" customHeight="1" x14ac:dyDescent="0.25">
      <c r="A541" s="95"/>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row>
    <row r="542" spans="1:26" ht="15.75" hidden="1" customHeight="1" x14ac:dyDescent="0.25">
      <c r="A542" s="95"/>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row>
    <row r="543" spans="1:26" ht="15.75" hidden="1" customHeight="1" x14ac:dyDescent="0.25">
      <c r="A543" s="95"/>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row>
    <row r="544" spans="1:26" ht="15.75" hidden="1" customHeight="1" x14ac:dyDescent="0.25">
      <c r="A544" s="95"/>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row>
    <row r="545" spans="1:26" ht="15.75" hidden="1" customHeight="1" x14ac:dyDescent="0.25">
      <c r="A545" s="95"/>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row>
    <row r="546" spans="1:26" ht="15.75" hidden="1" customHeight="1" x14ac:dyDescent="0.25">
      <c r="A546" s="95"/>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row>
    <row r="547" spans="1:26" ht="15.75" hidden="1" customHeight="1" x14ac:dyDescent="0.25">
      <c r="A547" s="95"/>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row>
    <row r="548" spans="1:26" ht="15.75" hidden="1" customHeight="1" x14ac:dyDescent="0.25">
      <c r="A548" s="95"/>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row>
    <row r="549" spans="1:26" ht="15.75" hidden="1" customHeight="1" x14ac:dyDescent="0.25">
      <c r="A549" s="95"/>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row>
    <row r="550" spans="1:26" ht="15.75" hidden="1" customHeight="1" x14ac:dyDescent="0.25">
      <c r="A550" s="95"/>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row>
    <row r="551" spans="1:26" ht="15.75" hidden="1" customHeight="1" x14ac:dyDescent="0.25">
      <c r="A551" s="95"/>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row>
    <row r="552" spans="1:26" ht="15.75" hidden="1" customHeight="1" x14ac:dyDescent="0.25">
      <c r="A552" s="95"/>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row>
    <row r="553" spans="1:26" ht="15.75" hidden="1" customHeight="1" x14ac:dyDescent="0.25">
      <c r="A553" s="95"/>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row>
    <row r="554" spans="1:26" ht="15.75" hidden="1" customHeight="1" x14ac:dyDescent="0.25">
      <c r="A554" s="95"/>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row>
    <row r="555" spans="1:26" ht="15.75" hidden="1" customHeight="1" x14ac:dyDescent="0.25">
      <c r="A555" s="95"/>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row>
    <row r="556" spans="1:26" ht="15.75" hidden="1" customHeight="1" x14ac:dyDescent="0.25">
      <c r="A556" s="95"/>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row>
    <row r="557" spans="1:26" ht="15.75" hidden="1" customHeight="1" x14ac:dyDescent="0.25">
      <c r="A557" s="95"/>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row>
    <row r="558" spans="1:26" ht="15.75" hidden="1" customHeight="1" x14ac:dyDescent="0.25">
      <c r="A558" s="95"/>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row>
    <row r="559" spans="1:26" ht="15.75" hidden="1" customHeight="1" x14ac:dyDescent="0.25">
      <c r="A559" s="95"/>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row>
    <row r="560" spans="1:26" ht="15.75" hidden="1" customHeight="1" x14ac:dyDescent="0.25">
      <c r="A560" s="95"/>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row>
    <row r="561" spans="1:26" ht="15.75" hidden="1" customHeight="1" x14ac:dyDescent="0.25">
      <c r="A561" s="95"/>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row>
    <row r="562" spans="1:26" ht="15.75" hidden="1" customHeight="1" x14ac:dyDescent="0.25">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row>
    <row r="563" spans="1:26" ht="15.75" hidden="1" customHeight="1" x14ac:dyDescent="0.25">
      <c r="A563" s="95"/>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row>
    <row r="564" spans="1:26" ht="15.75" hidden="1" customHeight="1" x14ac:dyDescent="0.25">
      <c r="A564" s="95"/>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row>
    <row r="565" spans="1:26" ht="15.75" hidden="1" customHeight="1" x14ac:dyDescent="0.25">
      <c r="A565" s="95"/>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row>
    <row r="566" spans="1:26" ht="15.75" hidden="1" customHeight="1" x14ac:dyDescent="0.25">
      <c r="A566" s="95"/>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row>
    <row r="567" spans="1:26" ht="15.75" hidden="1" customHeight="1" x14ac:dyDescent="0.25">
      <c r="A567" s="95"/>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row>
    <row r="568" spans="1:26" ht="15.75" hidden="1" customHeight="1" x14ac:dyDescent="0.25">
      <c r="A568" s="9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row>
    <row r="569" spans="1:26" ht="15.75" hidden="1" customHeight="1" x14ac:dyDescent="0.25">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row>
    <row r="570" spans="1:26" ht="15.75" hidden="1" customHeight="1" x14ac:dyDescent="0.25">
      <c r="A570" s="95"/>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row>
    <row r="571" spans="1:26" ht="15.75" hidden="1" customHeight="1" x14ac:dyDescent="0.25">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row>
    <row r="572" spans="1:26" ht="15.75" hidden="1" customHeight="1" x14ac:dyDescent="0.25">
      <c r="A572" s="95"/>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row>
    <row r="573" spans="1:26" ht="15.75" hidden="1" customHeight="1" x14ac:dyDescent="0.25">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row>
    <row r="574" spans="1:26" ht="15.75" hidden="1" customHeight="1" x14ac:dyDescent="0.25">
      <c r="A574" s="95"/>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row>
    <row r="575" spans="1:26" ht="15.75" hidden="1" customHeight="1" x14ac:dyDescent="0.25">
      <c r="A575" s="95"/>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row>
    <row r="576" spans="1:26" ht="15.75" hidden="1" customHeight="1" x14ac:dyDescent="0.25">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row>
    <row r="577" spans="1:26" ht="15.75" hidden="1" customHeight="1" x14ac:dyDescent="0.25">
      <c r="A577" s="95"/>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row>
    <row r="578" spans="1:26" ht="15.75" hidden="1" customHeight="1" x14ac:dyDescent="0.25">
      <c r="A578" s="95"/>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row>
    <row r="579" spans="1:26" ht="15.75" hidden="1" customHeight="1" x14ac:dyDescent="0.25">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row>
    <row r="580" spans="1:26" ht="15.75" hidden="1" customHeight="1" x14ac:dyDescent="0.25">
      <c r="A580" s="95"/>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row>
    <row r="581" spans="1:26" ht="15.75" hidden="1" customHeight="1" x14ac:dyDescent="0.25">
      <c r="A581" s="95"/>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row>
    <row r="582" spans="1:26" ht="15.75" hidden="1" customHeight="1" x14ac:dyDescent="0.25">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row>
    <row r="583" spans="1:26" ht="15.75" hidden="1" customHeight="1" x14ac:dyDescent="0.25">
      <c r="A583" s="95"/>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row>
    <row r="584" spans="1:26" ht="15.75" hidden="1" customHeight="1" x14ac:dyDescent="0.25">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row>
    <row r="585" spans="1:26" ht="15.75" hidden="1" customHeight="1" x14ac:dyDescent="0.25">
      <c r="A585" s="95"/>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row>
    <row r="586" spans="1:26" ht="15.75" hidden="1" customHeight="1" x14ac:dyDescent="0.25">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row>
    <row r="587" spans="1:26" ht="15.75" hidden="1" customHeight="1" x14ac:dyDescent="0.25">
      <c r="A587" s="95"/>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row>
    <row r="588" spans="1:26" ht="15.75" hidden="1" customHeight="1" x14ac:dyDescent="0.25">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row>
    <row r="589" spans="1:26" ht="15.75" hidden="1" customHeight="1" x14ac:dyDescent="0.25">
      <c r="A589" s="95"/>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row>
    <row r="590" spans="1:26" ht="15.75" hidden="1" customHeight="1" x14ac:dyDescent="0.25">
      <c r="A590" s="95"/>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row>
    <row r="591" spans="1:26" ht="15.75" hidden="1" customHeight="1" x14ac:dyDescent="0.25">
      <c r="A591" s="95"/>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row>
    <row r="592" spans="1:26" ht="15.75" hidden="1" customHeight="1" x14ac:dyDescent="0.25">
      <c r="A592" s="95"/>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row>
    <row r="593" spans="1:26" ht="15.75" hidden="1" customHeight="1" x14ac:dyDescent="0.25">
      <c r="A593" s="95"/>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row>
    <row r="594" spans="1:26" ht="15.75" hidden="1" customHeight="1" x14ac:dyDescent="0.25">
      <c r="A594" s="95"/>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row>
    <row r="595" spans="1:26" ht="15.75" hidden="1" customHeight="1" x14ac:dyDescent="0.25">
      <c r="A595" s="95"/>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row>
    <row r="596" spans="1:26" ht="15.75" hidden="1" customHeight="1" x14ac:dyDescent="0.25">
      <c r="A596" s="95"/>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row>
    <row r="597" spans="1:26" ht="15.75" hidden="1" customHeight="1" x14ac:dyDescent="0.25">
      <c r="A597" s="95"/>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row>
    <row r="598" spans="1:26" ht="15.75" hidden="1" customHeight="1" x14ac:dyDescent="0.25">
      <c r="A598" s="95"/>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row>
    <row r="599" spans="1:26" ht="15.75" hidden="1" customHeight="1" x14ac:dyDescent="0.25">
      <c r="A599" s="95"/>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row>
    <row r="600" spans="1:26" ht="15.75" hidden="1" customHeight="1" x14ac:dyDescent="0.25">
      <c r="A600" s="95"/>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row>
    <row r="601" spans="1:26" ht="15.75" hidden="1" customHeight="1" x14ac:dyDescent="0.25">
      <c r="A601" s="95"/>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row>
    <row r="602" spans="1:26" ht="15.75" hidden="1" customHeight="1" x14ac:dyDescent="0.25">
      <c r="A602" s="95"/>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row>
    <row r="603" spans="1:26" ht="15.75" hidden="1" customHeight="1" x14ac:dyDescent="0.25">
      <c r="A603" s="95"/>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row>
    <row r="604" spans="1:26" ht="15.75" hidden="1" customHeight="1" x14ac:dyDescent="0.25">
      <c r="A604" s="9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row>
    <row r="605" spans="1:26" ht="15.75" hidden="1" customHeight="1" x14ac:dyDescent="0.25">
      <c r="A605" s="95"/>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row>
    <row r="606" spans="1:26" ht="15.75" hidden="1" customHeight="1" x14ac:dyDescent="0.25">
      <c r="A606" s="95"/>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row>
    <row r="607" spans="1:26" ht="15.75" hidden="1" customHeight="1" x14ac:dyDescent="0.25">
      <c r="A607" s="95"/>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row>
    <row r="608" spans="1:26" ht="15.75" hidden="1" customHeight="1" x14ac:dyDescent="0.25">
      <c r="A608" s="95"/>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row>
    <row r="609" spans="1:26" ht="15.75" hidden="1" customHeight="1" x14ac:dyDescent="0.25">
      <c r="A609" s="95"/>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row>
    <row r="610" spans="1:26" ht="15.75" hidden="1" customHeight="1" x14ac:dyDescent="0.25">
      <c r="A610" s="95"/>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row>
    <row r="611" spans="1:26" ht="15.75" hidden="1" customHeight="1" x14ac:dyDescent="0.25">
      <c r="A611" s="95"/>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row>
    <row r="612" spans="1:26" ht="15.75" hidden="1" customHeight="1" x14ac:dyDescent="0.25">
      <c r="A612" s="95"/>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row>
    <row r="613" spans="1:26" ht="15.75" hidden="1" customHeight="1" x14ac:dyDescent="0.25">
      <c r="A613" s="95"/>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row>
    <row r="614" spans="1:26" ht="15.75" hidden="1" customHeight="1" x14ac:dyDescent="0.25">
      <c r="A614" s="95"/>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row>
    <row r="615" spans="1:26" ht="15.75" hidden="1" customHeight="1" x14ac:dyDescent="0.25">
      <c r="A615" s="95"/>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row>
    <row r="616" spans="1:26" ht="15.75" hidden="1" customHeight="1" x14ac:dyDescent="0.25">
      <c r="A616" s="95"/>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row>
    <row r="617" spans="1:26" ht="15.75" hidden="1" customHeight="1" x14ac:dyDescent="0.25">
      <c r="A617" s="95"/>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row>
    <row r="618" spans="1:26" ht="15.75" hidden="1" customHeight="1" x14ac:dyDescent="0.25">
      <c r="A618" s="95"/>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row>
    <row r="619" spans="1:26" ht="15.75" hidden="1" customHeight="1" x14ac:dyDescent="0.25">
      <c r="A619" s="95"/>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row>
    <row r="620" spans="1:26" ht="15.75" hidden="1" customHeight="1" x14ac:dyDescent="0.25">
      <c r="A620" s="95"/>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row>
    <row r="621" spans="1:26" ht="15.75" hidden="1" customHeight="1" x14ac:dyDescent="0.25">
      <c r="A621" s="95"/>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row>
    <row r="622" spans="1:26" ht="15.75" hidden="1" customHeight="1" x14ac:dyDescent="0.25">
      <c r="A622" s="95"/>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row>
    <row r="623" spans="1:26" ht="15.75" hidden="1" customHeight="1" x14ac:dyDescent="0.25">
      <c r="A623" s="95"/>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row>
    <row r="624" spans="1:26" ht="15.75" hidden="1" customHeight="1" x14ac:dyDescent="0.25">
      <c r="A624" s="95"/>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row>
    <row r="625" spans="1:26" ht="15.75" hidden="1" customHeight="1" x14ac:dyDescent="0.25">
      <c r="A625" s="95"/>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row>
    <row r="626" spans="1:26" ht="15.75" hidden="1" customHeight="1" x14ac:dyDescent="0.25">
      <c r="A626" s="95"/>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row>
    <row r="627" spans="1:26" ht="15.75" hidden="1" customHeight="1" x14ac:dyDescent="0.25">
      <c r="A627" s="95"/>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row>
    <row r="628" spans="1:26" ht="15.75" hidden="1" customHeight="1" x14ac:dyDescent="0.25">
      <c r="A628" s="95"/>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row>
    <row r="629" spans="1:26" ht="15.75" hidden="1" customHeight="1" x14ac:dyDescent="0.25">
      <c r="A629" s="95"/>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row>
    <row r="630" spans="1:26" ht="15.75" hidden="1" customHeight="1" x14ac:dyDescent="0.25">
      <c r="A630" s="95"/>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row>
    <row r="631" spans="1:26" ht="15.75" hidden="1" customHeight="1" x14ac:dyDescent="0.25">
      <c r="A631" s="95"/>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row>
    <row r="632" spans="1:26" ht="15.75" hidden="1" customHeight="1" x14ac:dyDescent="0.25">
      <c r="A632" s="95"/>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row>
    <row r="633" spans="1:26" ht="15.75" hidden="1" customHeight="1" x14ac:dyDescent="0.25">
      <c r="A633" s="95"/>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row>
    <row r="634" spans="1:26" ht="15.75" hidden="1" customHeight="1" x14ac:dyDescent="0.25">
      <c r="A634" s="95"/>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row>
    <row r="635" spans="1:26" ht="15.75" hidden="1" customHeight="1" x14ac:dyDescent="0.25">
      <c r="A635" s="95"/>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row>
    <row r="636" spans="1:26" ht="15.75" hidden="1" customHeight="1" x14ac:dyDescent="0.25">
      <c r="A636" s="95"/>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row>
    <row r="637" spans="1:26" ht="15.75" hidden="1" customHeight="1" x14ac:dyDescent="0.25">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row>
    <row r="638" spans="1:26" ht="15.75" hidden="1" customHeight="1" x14ac:dyDescent="0.25">
      <c r="A638" s="95"/>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row>
    <row r="639" spans="1:26" ht="15.75" hidden="1" customHeight="1" x14ac:dyDescent="0.25">
      <c r="A639" s="95"/>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row>
    <row r="640" spans="1:26" ht="15.75" hidden="1" customHeight="1" x14ac:dyDescent="0.25">
      <c r="A640" s="9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row>
    <row r="641" spans="1:26" ht="15.75" hidden="1" customHeight="1" x14ac:dyDescent="0.25">
      <c r="A641" s="95"/>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row>
    <row r="642" spans="1:26" ht="15.75" hidden="1" customHeight="1" x14ac:dyDescent="0.25">
      <c r="A642" s="95"/>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row>
    <row r="643" spans="1:26" ht="15.75" hidden="1" customHeight="1" x14ac:dyDescent="0.25">
      <c r="A643" s="95"/>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row>
    <row r="644" spans="1:26" ht="15.75" hidden="1" customHeight="1" x14ac:dyDescent="0.25">
      <c r="A644" s="95"/>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row>
    <row r="645" spans="1:26" ht="15.75" hidden="1" customHeight="1" x14ac:dyDescent="0.25">
      <c r="A645" s="95"/>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row>
    <row r="646" spans="1:26" ht="15.75" hidden="1" customHeight="1" x14ac:dyDescent="0.25">
      <c r="A646" s="95"/>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row>
    <row r="647" spans="1:26" ht="15.75" hidden="1" customHeight="1" x14ac:dyDescent="0.25">
      <c r="A647" s="95"/>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row>
    <row r="648" spans="1:26" ht="15.75" hidden="1" customHeight="1" x14ac:dyDescent="0.25">
      <c r="A648" s="95"/>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row>
    <row r="649" spans="1:26" ht="15.75" hidden="1" customHeight="1" x14ac:dyDescent="0.25">
      <c r="A649" s="95"/>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row>
    <row r="650" spans="1:26" ht="15.75" hidden="1" customHeight="1" x14ac:dyDescent="0.25">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row>
    <row r="651" spans="1:26" ht="15.75" hidden="1" customHeight="1" x14ac:dyDescent="0.25">
      <c r="A651" s="95"/>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row>
    <row r="652" spans="1:26" ht="15.75" hidden="1" customHeight="1" x14ac:dyDescent="0.25">
      <c r="A652" s="95"/>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row>
    <row r="653" spans="1:26" ht="15.75" hidden="1" customHeight="1" x14ac:dyDescent="0.25">
      <c r="A653" s="95"/>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row>
    <row r="654" spans="1:26" ht="15.75" hidden="1" customHeight="1" x14ac:dyDescent="0.25">
      <c r="A654" s="95"/>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row>
    <row r="655" spans="1:26" ht="15.75" hidden="1" customHeight="1" x14ac:dyDescent="0.25">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row>
    <row r="656" spans="1:26" ht="15.75" hidden="1" customHeight="1" x14ac:dyDescent="0.25">
      <c r="A656" s="95"/>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row>
    <row r="657" spans="1:26" ht="15.75" hidden="1" customHeight="1" x14ac:dyDescent="0.25">
      <c r="A657" s="95"/>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row>
    <row r="658" spans="1:26" ht="15.75" hidden="1" customHeight="1" x14ac:dyDescent="0.25">
      <c r="A658" s="95"/>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row>
    <row r="659" spans="1:26" ht="15.75" hidden="1" customHeight="1" x14ac:dyDescent="0.25">
      <c r="A659" s="95"/>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row>
    <row r="660" spans="1:26" ht="15.75" hidden="1" customHeight="1" x14ac:dyDescent="0.25">
      <c r="A660" s="95"/>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row>
    <row r="661" spans="1:26" ht="15.75" hidden="1" customHeight="1" x14ac:dyDescent="0.25">
      <c r="A661" s="95"/>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row>
    <row r="662" spans="1:26" ht="15.75" hidden="1" customHeight="1" x14ac:dyDescent="0.25">
      <c r="A662" s="95"/>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row>
    <row r="663" spans="1:26" ht="15.75" hidden="1" customHeight="1" x14ac:dyDescent="0.25">
      <c r="A663" s="95"/>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row>
    <row r="664" spans="1:26" ht="15.75" hidden="1" customHeight="1" x14ac:dyDescent="0.25">
      <c r="A664" s="95"/>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row>
    <row r="665" spans="1:26" ht="15.75" hidden="1" customHeight="1" x14ac:dyDescent="0.25">
      <c r="A665" s="95"/>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row>
    <row r="666" spans="1:26" ht="15.75" hidden="1" customHeight="1" x14ac:dyDescent="0.25">
      <c r="A666" s="95"/>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row>
    <row r="667" spans="1:26" ht="15.75" hidden="1" customHeight="1" x14ac:dyDescent="0.25">
      <c r="A667" s="95"/>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row>
    <row r="668" spans="1:26" ht="15.75" hidden="1" customHeight="1" x14ac:dyDescent="0.25">
      <c r="A668" s="95"/>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row>
    <row r="669" spans="1:26" ht="15.75" hidden="1" customHeight="1" x14ac:dyDescent="0.25">
      <c r="A669" s="95"/>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row>
    <row r="670" spans="1:26" ht="15.75" hidden="1" customHeight="1" x14ac:dyDescent="0.25">
      <c r="A670" s="95"/>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row>
    <row r="671" spans="1:26" ht="15.75" hidden="1" customHeight="1" x14ac:dyDescent="0.25">
      <c r="A671" s="95"/>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row>
    <row r="672" spans="1:26" ht="15.75" hidden="1" customHeight="1" x14ac:dyDescent="0.25">
      <c r="A672" s="95"/>
      <c r="B672" s="95"/>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row>
    <row r="673" spans="1:26" ht="15.75" hidden="1" customHeight="1" x14ac:dyDescent="0.25">
      <c r="A673" s="95"/>
      <c r="B673" s="95"/>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row>
    <row r="674" spans="1:26" ht="15.75" hidden="1" customHeight="1" x14ac:dyDescent="0.25">
      <c r="A674" s="95"/>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row>
    <row r="675" spans="1:26" ht="15.75" hidden="1" customHeight="1" x14ac:dyDescent="0.25">
      <c r="A675" s="95"/>
      <c r="B675" s="95"/>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row>
    <row r="676" spans="1:26" ht="15.75" hidden="1" customHeight="1" x14ac:dyDescent="0.25">
      <c r="A676" s="95"/>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row>
    <row r="677" spans="1:26" ht="15.75" hidden="1" customHeight="1" x14ac:dyDescent="0.25">
      <c r="A677" s="95"/>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row>
    <row r="678" spans="1:26" ht="15.75" hidden="1" customHeight="1" x14ac:dyDescent="0.25">
      <c r="A678" s="95"/>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row>
    <row r="679" spans="1:26" ht="15.75" hidden="1" customHeight="1" x14ac:dyDescent="0.25">
      <c r="A679" s="95"/>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row>
    <row r="680" spans="1:26" ht="15.75" hidden="1" customHeight="1" x14ac:dyDescent="0.25">
      <c r="A680" s="95"/>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row>
    <row r="681" spans="1:26" ht="15.75" hidden="1" customHeight="1" x14ac:dyDescent="0.25">
      <c r="A681" s="95"/>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row>
    <row r="682" spans="1:26" ht="15.75" hidden="1" customHeight="1" x14ac:dyDescent="0.25">
      <c r="A682" s="95"/>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row>
    <row r="683" spans="1:26" ht="15.75" hidden="1" customHeight="1" x14ac:dyDescent="0.25">
      <c r="A683" s="95"/>
      <c r="B683" s="95"/>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row>
    <row r="684" spans="1:26" ht="15.75" hidden="1" customHeight="1" x14ac:dyDescent="0.25">
      <c r="A684" s="95"/>
      <c r="B684" s="95"/>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row>
    <row r="685" spans="1:26" ht="15.75" hidden="1" customHeight="1" x14ac:dyDescent="0.25">
      <c r="A685" s="95"/>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row>
    <row r="686" spans="1:26" ht="15.75" hidden="1" customHeight="1" x14ac:dyDescent="0.25">
      <c r="A686" s="95"/>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row>
    <row r="687" spans="1:26" ht="15.75" hidden="1" customHeight="1" x14ac:dyDescent="0.25">
      <c r="A687" s="95"/>
      <c r="B687" s="95"/>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row>
    <row r="688" spans="1:26" ht="15.75" hidden="1" customHeight="1" x14ac:dyDescent="0.25">
      <c r="A688" s="95"/>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row>
    <row r="689" spans="1:26" ht="15.75" hidden="1" customHeight="1" x14ac:dyDescent="0.25">
      <c r="A689" s="95"/>
      <c r="B689" s="95"/>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row>
    <row r="690" spans="1:26" ht="15.75" hidden="1" customHeight="1" x14ac:dyDescent="0.25">
      <c r="A690" s="95"/>
      <c r="B690" s="95"/>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row>
    <row r="691" spans="1:26" ht="15.75" hidden="1" customHeight="1" x14ac:dyDescent="0.25">
      <c r="A691" s="95"/>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row>
    <row r="692" spans="1:26" ht="15.75" hidden="1" customHeight="1" x14ac:dyDescent="0.25">
      <c r="A692" s="95"/>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row>
    <row r="693" spans="1:26" ht="15.75" hidden="1" customHeight="1" x14ac:dyDescent="0.25">
      <c r="A693" s="95"/>
      <c r="B693" s="95"/>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row>
    <row r="694" spans="1:26" ht="15.75" hidden="1" customHeight="1" x14ac:dyDescent="0.25">
      <c r="A694" s="95"/>
      <c r="B694" s="95"/>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row>
    <row r="695" spans="1:26" ht="15.75" hidden="1" customHeight="1" x14ac:dyDescent="0.25">
      <c r="A695" s="95"/>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row>
    <row r="696" spans="1:26" ht="15.75" hidden="1" customHeight="1" x14ac:dyDescent="0.25">
      <c r="A696" s="95"/>
      <c r="B696" s="95"/>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row>
    <row r="697" spans="1:26" ht="15.75" hidden="1" customHeight="1" x14ac:dyDescent="0.25">
      <c r="A697" s="95"/>
      <c r="B697" s="95"/>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row>
    <row r="698" spans="1:26" ht="15.75" hidden="1" customHeight="1" x14ac:dyDescent="0.25">
      <c r="A698" s="95"/>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row>
    <row r="699" spans="1:26" ht="15.75" hidden="1" customHeight="1" x14ac:dyDescent="0.25">
      <c r="A699" s="95"/>
      <c r="B699" s="95"/>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row>
    <row r="700" spans="1:26" ht="15.75" hidden="1" customHeight="1" x14ac:dyDescent="0.25">
      <c r="A700" s="95"/>
      <c r="B700" s="95"/>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row>
    <row r="701" spans="1:26" ht="15.75" hidden="1" customHeight="1" x14ac:dyDescent="0.25">
      <c r="A701" s="95"/>
      <c r="B701" s="95"/>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row>
    <row r="702" spans="1:26" ht="15.75" hidden="1" customHeight="1" x14ac:dyDescent="0.25">
      <c r="A702" s="95"/>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row>
    <row r="703" spans="1:26" ht="15.75" hidden="1" customHeight="1" x14ac:dyDescent="0.25">
      <c r="A703" s="95"/>
      <c r="B703" s="95"/>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row>
    <row r="704" spans="1:26" ht="15.75" hidden="1" customHeight="1" x14ac:dyDescent="0.25">
      <c r="A704" s="95"/>
      <c r="B704" s="95"/>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row>
    <row r="705" spans="1:26" ht="15.75" hidden="1" customHeight="1" x14ac:dyDescent="0.25">
      <c r="A705" s="95"/>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row>
    <row r="706" spans="1:26" ht="15.75" hidden="1" customHeight="1" x14ac:dyDescent="0.25">
      <c r="A706" s="95"/>
      <c r="B706" s="95"/>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row>
    <row r="707" spans="1:26" ht="15.75" hidden="1" customHeight="1" x14ac:dyDescent="0.25">
      <c r="A707" s="95"/>
      <c r="B707" s="95"/>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row>
    <row r="708" spans="1:26" ht="15.75" hidden="1" customHeight="1" x14ac:dyDescent="0.25">
      <c r="A708" s="95"/>
      <c r="B708" s="95"/>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row>
    <row r="709" spans="1:26" ht="15.75" hidden="1" customHeight="1" x14ac:dyDescent="0.25">
      <c r="A709" s="95"/>
      <c r="B709" s="95"/>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row>
    <row r="710" spans="1:26" ht="15.75" hidden="1" customHeight="1" x14ac:dyDescent="0.25">
      <c r="A710" s="95"/>
      <c r="B710" s="95"/>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row>
    <row r="711" spans="1:26" ht="15.75" hidden="1" customHeight="1" x14ac:dyDescent="0.25">
      <c r="A711" s="95"/>
      <c r="B711" s="95"/>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row>
    <row r="712" spans="1:26" ht="15.75" hidden="1" customHeight="1" x14ac:dyDescent="0.25">
      <c r="A712" s="95"/>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row>
    <row r="713" spans="1:26" ht="15.75" hidden="1" customHeight="1" x14ac:dyDescent="0.25">
      <c r="A713" s="95"/>
      <c r="B713" s="9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row>
    <row r="714" spans="1:26" ht="15.75" hidden="1" customHeight="1" x14ac:dyDescent="0.25">
      <c r="A714" s="95"/>
      <c r="B714" s="95"/>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row>
    <row r="715" spans="1:26" ht="15.75" hidden="1" customHeight="1" x14ac:dyDescent="0.25">
      <c r="A715" s="95"/>
      <c r="B715" s="95"/>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row>
    <row r="716" spans="1:26" ht="15.75" hidden="1" customHeight="1" x14ac:dyDescent="0.25">
      <c r="A716" s="95"/>
      <c r="B716" s="95"/>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row>
    <row r="717" spans="1:26" ht="15.75" hidden="1" customHeight="1" x14ac:dyDescent="0.25">
      <c r="A717" s="95"/>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row>
    <row r="718" spans="1:26" ht="15.75" hidden="1" customHeight="1" x14ac:dyDescent="0.25">
      <c r="A718" s="95"/>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row>
    <row r="719" spans="1:26" ht="15.75" hidden="1" customHeight="1" x14ac:dyDescent="0.25">
      <c r="A719" s="95"/>
      <c r="B719" s="95"/>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row>
    <row r="720" spans="1:26" ht="15.75" hidden="1" customHeight="1" x14ac:dyDescent="0.25">
      <c r="A720" s="95"/>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row>
    <row r="721" spans="1:26" ht="15.75" hidden="1" customHeight="1" x14ac:dyDescent="0.25">
      <c r="A721" s="95"/>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row>
    <row r="722" spans="1:26" ht="15.75" hidden="1" customHeight="1" x14ac:dyDescent="0.25">
      <c r="A722" s="95"/>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row>
    <row r="723" spans="1:26" ht="15.75" hidden="1" customHeight="1" x14ac:dyDescent="0.25">
      <c r="A723" s="95"/>
      <c r="B723" s="95"/>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row>
    <row r="724" spans="1:26" ht="15.75" hidden="1" customHeight="1" x14ac:dyDescent="0.25">
      <c r="A724" s="95"/>
      <c r="B724" s="95"/>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row>
    <row r="725" spans="1:26" ht="15.75" hidden="1" customHeight="1" x14ac:dyDescent="0.25">
      <c r="A725" s="95"/>
      <c r="B725" s="95"/>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row>
    <row r="726" spans="1:26" ht="15.75" hidden="1" customHeight="1" x14ac:dyDescent="0.25">
      <c r="A726" s="95"/>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row>
    <row r="727" spans="1:26" ht="15.75" hidden="1" customHeight="1" x14ac:dyDescent="0.25">
      <c r="A727" s="95"/>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row>
    <row r="728" spans="1:26" ht="15.75" hidden="1" customHeight="1" x14ac:dyDescent="0.25">
      <c r="A728" s="95"/>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row>
    <row r="729" spans="1:26" ht="15.75" hidden="1" customHeight="1" x14ac:dyDescent="0.25">
      <c r="A729" s="95"/>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row>
    <row r="730" spans="1:26" ht="15.75" hidden="1" customHeight="1" x14ac:dyDescent="0.25">
      <c r="A730" s="95"/>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row>
    <row r="731" spans="1:26" ht="15.75" hidden="1" customHeight="1" x14ac:dyDescent="0.25">
      <c r="A731" s="95"/>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row>
    <row r="732" spans="1:26" ht="15.75" hidden="1" customHeight="1" x14ac:dyDescent="0.25">
      <c r="A732" s="95"/>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row>
    <row r="733" spans="1:26" ht="15.75" hidden="1" customHeight="1" x14ac:dyDescent="0.25">
      <c r="A733" s="95"/>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row>
    <row r="734" spans="1:26" ht="15.75" hidden="1" customHeight="1" x14ac:dyDescent="0.25">
      <c r="A734" s="95"/>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row>
    <row r="735" spans="1:26" ht="15.75" hidden="1" customHeight="1" x14ac:dyDescent="0.25">
      <c r="A735" s="95"/>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row>
    <row r="736" spans="1:26" ht="15.75" hidden="1" customHeight="1" x14ac:dyDescent="0.25">
      <c r="A736" s="95"/>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row>
    <row r="737" spans="1:26" ht="15.75" hidden="1" customHeight="1" x14ac:dyDescent="0.25">
      <c r="A737" s="95"/>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row>
    <row r="738" spans="1:26" ht="15.75" hidden="1" customHeight="1" x14ac:dyDescent="0.25">
      <c r="A738" s="95"/>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row>
    <row r="739" spans="1:26" ht="15.75" hidden="1" customHeight="1" x14ac:dyDescent="0.25">
      <c r="A739" s="95"/>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row>
    <row r="740" spans="1:26" ht="15.75" hidden="1" customHeight="1" x14ac:dyDescent="0.25">
      <c r="A740" s="95"/>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row>
    <row r="741" spans="1:26" ht="15.75" hidden="1" customHeight="1" x14ac:dyDescent="0.25">
      <c r="A741" s="95"/>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row>
    <row r="742" spans="1:26" ht="15.75" hidden="1" customHeight="1" x14ac:dyDescent="0.25">
      <c r="A742" s="95"/>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row>
    <row r="743" spans="1:26" ht="15.75" hidden="1" customHeight="1" x14ac:dyDescent="0.25">
      <c r="A743" s="95"/>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row>
    <row r="744" spans="1:26" ht="15.75" hidden="1" customHeight="1" x14ac:dyDescent="0.25">
      <c r="A744" s="95"/>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row>
    <row r="745" spans="1:26" ht="15.75" hidden="1" customHeight="1" x14ac:dyDescent="0.25">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row>
    <row r="746" spans="1:26" ht="15.75" hidden="1" customHeight="1" x14ac:dyDescent="0.25">
      <c r="A746" s="95"/>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row>
    <row r="747" spans="1:26" ht="15.75" hidden="1" customHeight="1" x14ac:dyDescent="0.25">
      <c r="A747" s="95"/>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row>
    <row r="748" spans="1:26" ht="15.75" hidden="1" customHeight="1" x14ac:dyDescent="0.25">
      <c r="A748" s="95"/>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row>
    <row r="749" spans="1:26" ht="15.75" hidden="1" customHeight="1" x14ac:dyDescent="0.25">
      <c r="A749" s="95"/>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row>
    <row r="750" spans="1:26" ht="15.75" hidden="1" customHeight="1" x14ac:dyDescent="0.25">
      <c r="A750" s="95"/>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row>
    <row r="751" spans="1:26" ht="15.75" hidden="1" customHeight="1" x14ac:dyDescent="0.25">
      <c r="A751" s="95"/>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row>
    <row r="752" spans="1:26" ht="15.75" hidden="1" customHeight="1" x14ac:dyDescent="0.25">
      <c r="A752" s="95"/>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row>
    <row r="753" spans="1:26" ht="15.75" hidden="1" customHeight="1" x14ac:dyDescent="0.25">
      <c r="A753" s="95"/>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row>
    <row r="754" spans="1:26" ht="15.75" hidden="1" customHeight="1" x14ac:dyDescent="0.25">
      <c r="A754" s="95"/>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row>
    <row r="755" spans="1:26" ht="15.75" hidden="1" customHeight="1" x14ac:dyDescent="0.25">
      <c r="A755" s="95"/>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row>
    <row r="756" spans="1:26" ht="15.75" hidden="1" customHeight="1" x14ac:dyDescent="0.25">
      <c r="A756" s="95"/>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row>
    <row r="757" spans="1:26" ht="15.75" hidden="1" customHeight="1" x14ac:dyDescent="0.25">
      <c r="A757" s="95"/>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row>
    <row r="758" spans="1:26" ht="15.75" hidden="1" customHeight="1" x14ac:dyDescent="0.25">
      <c r="A758" s="95"/>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row>
    <row r="759" spans="1:26" ht="15.75" hidden="1" customHeight="1" x14ac:dyDescent="0.25">
      <c r="A759" s="95"/>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row>
    <row r="760" spans="1:26" ht="15.75" hidden="1" customHeight="1" x14ac:dyDescent="0.25">
      <c r="A760" s="95"/>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row>
    <row r="761" spans="1:26" ht="15.75" hidden="1" customHeight="1" x14ac:dyDescent="0.25">
      <c r="A761" s="95"/>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row>
    <row r="762" spans="1:26" ht="15.75" hidden="1" customHeight="1" x14ac:dyDescent="0.25">
      <c r="A762" s="95"/>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row>
    <row r="763" spans="1:26" ht="15.75" hidden="1" customHeight="1" x14ac:dyDescent="0.25">
      <c r="A763" s="95"/>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row>
    <row r="764" spans="1:26" ht="15.75" hidden="1" customHeight="1" x14ac:dyDescent="0.25">
      <c r="A764" s="95"/>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row>
    <row r="765" spans="1:26" ht="15.75" hidden="1" customHeight="1" x14ac:dyDescent="0.25">
      <c r="A765" s="95"/>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row>
    <row r="766" spans="1:26" ht="15.75" hidden="1" customHeight="1" x14ac:dyDescent="0.25">
      <c r="A766" s="95"/>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row>
    <row r="767" spans="1:26" ht="15.75" hidden="1" customHeight="1" x14ac:dyDescent="0.25">
      <c r="A767" s="95"/>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row>
    <row r="768" spans="1:26" ht="15.75" hidden="1" customHeight="1" x14ac:dyDescent="0.25">
      <c r="A768" s="95"/>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row>
    <row r="769" spans="1:26" ht="15.75" hidden="1" customHeight="1" x14ac:dyDescent="0.25">
      <c r="A769" s="95"/>
      <c r="B769" s="95"/>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row>
    <row r="770" spans="1:26" ht="15.75" hidden="1" customHeight="1" x14ac:dyDescent="0.25">
      <c r="A770" s="95"/>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row>
    <row r="771" spans="1:26" ht="15.75" hidden="1" customHeight="1" x14ac:dyDescent="0.25">
      <c r="A771" s="95"/>
      <c r="B771" s="95"/>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row>
    <row r="772" spans="1:26" ht="15.75" hidden="1" customHeight="1" x14ac:dyDescent="0.25">
      <c r="A772" s="95"/>
      <c r="B772" s="95"/>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row>
    <row r="773" spans="1:26" ht="15.75" hidden="1" customHeight="1" x14ac:dyDescent="0.25">
      <c r="A773" s="95"/>
      <c r="B773" s="95"/>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row>
    <row r="774" spans="1:26" ht="15.75" hidden="1" customHeight="1" x14ac:dyDescent="0.25">
      <c r="A774" s="95"/>
      <c r="B774" s="95"/>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row>
    <row r="775" spans="1:26" ht="15.75" hidden="1" customHeight="1" x14ac:dyDescent="0.25">
      <c r="A775" s="95"/>
      <c r="B775" s="95"/>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row>
    <row r="776" spans="1:26" ht="15.75" hidden="1" customHeight="1" x14ac:dyDescent="0.25">
      <c r="A776" s="95"/>
      <c r="B776" s="95"/>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row>
    <row r="777" spans="1:26" ht="15.75" hidden="1" customHeight="1" x14ac:dyDescent="0.25">
      <c r="A777" s="95"/>
      <c r="B777" s="95"/>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row>
    <row r="778" spans="1:26" ht="15.75" hidden="1" customHeight="1" x14ac:dyDescent="0.25">
      <c r="A778" s="95"/>
      <c r="B778" s="95"/>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row>
    <row r="779" spans="1:26" ht="15.75" hidden="1" customHeight="1" x14ac:dyDescent="0.25">
      <c r="A779" s="95"/>
      <c r="B779" s="95"/>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row>
    <row r="780" spans="1:26" ht="15.75" hidden="1" customHeight="1" x14ac:dyDescent="0.25">
      <c r="A780" s="95"/>
      <c r="B780" s="95"/>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row>
    <row r="781" spans="1:26" ht="15.75" hidden="1" customHeight="1" x14ac:dyDescent="0.25">
      <c r="A781" s="95"/>
      <c r="B781" s="95"/>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row>
    <row r="782" spans="1:26" ht="15.75" hidden="1" customHeight="1" x14ac:dyDescent="0.25">
      <c r="A782" s="95"/>
      <c r="B782" s="95"/>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row>
    <row r="783" spans="1:26" ht="15.75" hidden="1" customHeight="1" x14ac:dyDescent="0.25">
      <c r="A783" s="95"/>
      <c r="B783" s="95"/>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row>
    <row r="784" spans="1:26" ht="15.75" hidden="1" customHeight="1" x14ac:dyDescent="0.25">
      <c r="A784" s="95"/>
      <c r="B784" s="95"/>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row>
    <row r="785" spans="1:26" ht="15.75" hidden="1" customHeight="1" x14ac:dyDescent="0.25">
      <c r="A785" s="95"/>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row>
    <row r="786" spans="1:26" ht="15.75" hidden="1" customHeight="1" x14ac:dyDescent="0.25">
      <c r="A786" s="95"/>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row>
    <row r="787" spans="1:26" ht="15.75" hidden="1" customHeight="1" x14ac:dyDescent="0.25">
      <c r="A787" s="95"/>
      <c r="B787" s="95"/>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row>
    <row r="788" spans="1:26" ht="15.75" hidden="1" customHeight="1" x14ac:dyDescent="0.25">
      <c r="A788" s="95"/>
      <c r="B788" s="95"/>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row>
    <row r="789" spans="1:26" ht="15.75" hidden="1" customHeight="1" x14ac:dyDescent="0.25">
      <c r="A789" s="95"/>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row>
    <row r="790" spans="1:26" ht="15.75" hidden="1" customHeight="1" x14ac:dyDescent="0.25">
      <c r="A790" s="95"/>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row>
    <row r="791" spans="1:26" ht="15.75" hidden="1" customHeight="1" x14ac:dyDescent="0.25">
      <c r="A791" s="95"/>
      <c r="B791" s="95"/>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row>
    <row r="792" spans="1:26" ht="15.75" hidden="1" customHeight="1" x14ac:dyDescent="0.25">
      <c r="A792" s="95"/>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row>
    <row r="793" spans="1:26" ht="15.75" hidden="1" customHeight="1" x14ac:dyDescent="0.25">
      <c r="A793" s="95"/>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row>
    <row r="794" spans="1:26" ht="15.75" hidden="1" customHeight="1" x14ac:dyDescent="0.25">
      <c r="A794" s="95"/>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row>
    <row r="795" spans="1:26" ht="15.75" hidden="1" customHeight="1" x14ac:dyDescent="0.25">
      <c r="A795" s="95"/>
      <c r="B795" s="95"/>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row>
    <row r="796" spans="1:26" ht="15.75" hidden="1" customHeight="1" x14ac:dyDescent="0.25">
      <c r="A796" s="95"/>
      <c r="B796" s="95"/>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row>
    <row r="797" spans="1:26" ht="15.75" hidden="1" customHeight="1" x14ac:dyDescent="0.25">
      <c r="A797" s="95"/>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row>
    <row r="798" spans="1:26" ht="15.75" hidden="1" customHeight="1" x14ac:dyDescent="0.25">
      <c r="A798" s="95"/>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row>
    <row r="799" spans="1:26" ht="15.75" hidden="1" customHeight="1" x14ac:dyDescent="0.25">
      <c r="A799" s="95"/>
      <c r="B799" s="95"/>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row>
    <row r="800" spans="1:26" ht="15.75" hidden="1" customHeight="1" x14ac:dyDescent="0.25">
      <c r="A800" s="95"/>
      <c r="B800" s="95"/>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row>
    <row r="801" spans="1:26" ht="15.75" hidden="1" customHeight="1" x14ac:dyDescent="0.25">
      <c r="A801" s="95"/>
      <c r="B801" s="9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row>
    <row r="802" spans="1:26" ht="15.75" hidden="1" customHeight="1" x14ac:dyDescent="0.25">
      <c r="A802" s="95"/>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row>
    <row r="803" spans="1:26" ht="15.75" hidden="1" customHeight="1" x14ac:dyDescent="0.25">
      <c r="A803" s="95"/>
      <c r="B803" s="95"/>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row>
    <row r="804" spans="1:26" ht="15.75" hidden="1" customHeight="1" x14ac:dyDescent="0.25">
      <c r="A804" s="95"/>
      <c r="B804" s="95"/>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row>
    <row r="805" spans="1:26" ht="15.75" hidden="1" customHeight="1" x14ac:dyDescent="0.25">
      <c r="A805" s="95"/>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row>
    <row r="806" spans="1:26" ht="15.75" hidden="1" customHeight="1" x14ac:dyDescent="0.25">
      <c r="A806" s="95"/>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row>
    <row r="807" spans="1:26" ht="15.75" hidden="1" customHeight="1" x14ac:dyDescent="0.25">
      <c r="A807" s="95"/>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row>
    <row r="808" spans="1:26" ht="15.75" hidden="1" customHeight="1" x14ac:dyDescent="0.25">
      <c r="A808" s="95"/>
      <c r="B808" s="95"/>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row>
    <row r="809" spans="1:26" ht="15.75" hidden="1" customHeight="1" x14ac:dyDescent="0.25">
      <c r="A809" s="95"/>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row>
    <row r="810" spans="1:26" ht="15.75" hidden="1" customHeight="1" x14ac:dyDescent="0.25">
      <c r="A810" s="95"/>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row>
    <row r="811" spans="1:26" ht="15.75" hidden="1" customHeight="1" x14ac:dyDescent="0.25">
      <c r="A811" s="95"/>
      <c r="B811" s="95"/>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row>
    <row r="812" spans="1:26" ht="15.75" hidden="1" customHeight="1" x14ac:dyDescent="0.25">
      <c r="A812" s="95"/>
      <c r="B812" s="95"/>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row>
    <row r="813" spans="1:26" ht="15.75" hidden="1" customHeight="1" x14ac:dyDescent="0.25">
      <c r="A813" s="95"/>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row>
    <row r="814" spans="1:26" ht="15.75" hidden="1" customHeight="1" x14ac:dyDescent="0.25">
      <c r="A814" s="95"/>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row>
    <row r="815" spans="1:26" ht="15.75" hidden="1" customHeight="1" x14ac:dyDescent="0.25">
      <c r="A815" s="95"/>
      <c r="B815" s="95"/>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row>
    <row r="816" spans="1:26" ht="15.75" hidden="1" customHeight="1" x14ac:dyDescent="0.25">
      <c r="A816" s="95"/>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row>
    <row r="817" spans="1:26" ht="15.75" hidden="1" customHeight="1" x14ac:dyDescent="0.25">
      <c r="A817" s="95"/>
      <c r="B817" s="95"/>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row>
    <row r="818" spans="1:26" ht="15.75" hidden="1" customHeight="1" x14ac:dyDescent="0.25">
      <c r="A818" s="95"/>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row>
    <row r="819" spans="1:26" ht="15.75" hidden="1" customHeight="1" x14ac:dyDescent="0.25">
      <c r="A819" s="95"/>
      <c r="B819" s="95"/>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row>
    <row r="820" spans="1:26" ht="15.75" hidden="1" customHeight="1" x14ac:dyDescent="0.25">
      <c r="A820" s="95"/>
      <c r="B820" s="95"/>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row>
    <row r="821" spans="1:26" ht="15.75" hidden="1" customHeight="1" x14ac:dyDescent="0.25">
      <c r="A821" s="95"/>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row>
    <row r="822" spans="1:26" ht="15.75" hidden="1" customHeight="1" x14ac:dyDescent="0.25">
      <c r="A822" s="95"/>
      <c r="B822" s="95"/>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row>
    <row r="823" spans="1:26" ht="15.75" hidden="1" customHeight="1" x14ac:dyDescent="0.25">
      <c r="A823" s="95"/>
      <c r="B823" s="95"/>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row>
    <row r="824" spans="1:26" ht="15.75" hidden="1" customHeight="1" x14ac:dyDescent="0.25">
      <c r="A824" s="95"/>
      <c r="B824" s="95"/>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row>
    <row r="825" spans="1:26" ht="15.75" hidden="1" customHeight="1" x14ac:dyDescent="0.25">
      <c r="A825" s="95"/>
      <c r="B825" s="95"/>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row>
    <row r="826" spans="1:26" ht="15.75" hidden="1" customHeight="1" x14ac:dyDescent="0.25">
      <c r="A826" s="95"/>
      <c r="B826" s="95"/>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row>
    <row r="827" spans="1:26" ht="15.75" hidden="1" customHeight="1" x14ac:dyDescent="0.25">
      <c r="A827" s="95"/>
      <c r="B827" s="95"/>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row>
    <row r="828" spans="1:26" ht="15.75" hidden="1" customHeight="1" x14ac:dyDescent="0.25">
      <c r="A828" s="95"/>
      <c r="B828" s="95"/>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row>
    <row r="829" spans="1:26" ht="15.75" hidden="1" customHeight="1" x14ac:dyDescent="0.25">
      <c r="A829" s="95"/>
      <c r="B829" s="95"/>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row>
    <row r="830" spans="1:26" ht="15.75" hidden="1" customHeight="1" x14ac:dyDescent="0.25">
      <c r="A830" s="95"/>
      <c r="B830" s="95"/>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row>
    <row r="831" spans="1:26" ht="15.75" hidden="1" customHeight="1" x14ac:dyDescent="0.25">
      <c r="A831" s="95"/>
      <c r="B831" s="95"/>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row>
    <row r="832" spans="1:26" ht="15.75" hidden="1" customHeight="1" x14ac:dyDescent="0.25">
      <c r="A832" s="95"/>
      <c r="B832" s="95"/>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row>
    <row r="833" spans="1:26" ht="15.75" hidden="1" customHeight="1" x14ac:dyDescent="0.25">
      <c r="A833" s="95"/>
      <c r="B833" s="95"/>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row>
    <row r="834" spans="1:26" ht="15.75" hidden="1" customHeight="1" x14ac:dyDescent="0.25">
      <c r="A834" s="95"/>
      <c r="B834" s="95"/>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row>
    <row r="835" spans="1:26" ht="15.75" hidden="1" customHeight="1" x14ac:dyDescent="0.25">
      <c r="A835" s="95"/>
      <c r="B835" s="95"/>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row>
    <row r="836" spans="1:26" ht="15.75" hidden="1" customHeight="1" x14ac:dyDescent="0.25">
      <c r="A836" s="95"/>
      <c r="B836" s="95"/>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row>
    <row r="837" spans="1:26" ht="15.75" hidden="1" customHeight="1" x14ac:dyDescent="0.25">
      <c r="A837" s="95"/>
      <c r="B837" s="95"/>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row>
    <row r="838" spans="1:26" ht="15.75" hidden="1" customHeight="1" x14ac:dyDescent="0.25">
      <c r="A838" s="95"/>
      <c r="B838" s="95"/>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row>
    <row r="839" spans="1:26" ht="15.75" hidden="1" customHeight="1" x14ac:dyDescent="0.25">
      <c r="A839" s="95"/>
      <c r="B839" s="95"/>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row>
    <row r="840" spans="1:26" ht="15.75" hidden="1" customHeight="1" x14ac:dyDescent="0.25">
      <c r="A840" s="95"/>
      <c r="B840" s="95"/>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row>
    <row r="841" spans="1:26" ht="15.75" hidden="1" customHeight="1" x14ac:dyDescent="0.25">
      <c r="A841" s="95"/>
      <c r="B841" s="95"/>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row>
    <row r="842" spans="1:26" ht="15.75" hidden="1" customHeight="1" x14ac:dyDescent="0.25">
      <c r="A842" s="95"/>
      <c r="B842" s="95"/>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row>
    <row r="843" spans="1:26" ht="15.75" hidden="1" customHeight="1" x14ac:dyDescent="0.25">
      <c r="A843" s="95"/>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row>
    <row r="844" spans="1:26" ht="15.75" hidden="1" customHeight="1" x14ac:dyDescent="0.25">
      <c r="A844" s="95"/>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row>
    <row r="845" spans="1:26" ht="15.75" hidden="1" customHeight="1" x14ac:dyDescent="0.25">
      <c r="A845" s="95"/>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row>
    <row r="846" spans="1:26" ht="15.75" hidden="1" customHeight="1" x14ac:dyDescent="0.25">
      <c r="A846" s="95"/>
      <c r="B846" s="95"/>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row>
    <row r="847" spans="1:26" ht="15.75" hidden="1" customHeight="1" x14ac:dyDescent="0.25">
      <c r="A847" s="95"/>
      <c r="B847" s="95"/>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row>
    <row r="848" spans="1:26" ht="15.75" hidden="1" customHeight="1" x14ac:dyDescent="0.25">
      <c r="A848" s="95"/>
      <c r="B848" s="95"/>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row>
    <row r="849" spans="1:26" ht="15.75" hidden="1" customHeight="1" x14ac:dyDescent="0.25">
      <c r="A849" s="95"/>
      <c r="B849" s="95"/>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row>
    <row r="850" spans="1:26" ht="15.75" hidden="1" customHeight="1" x14ac:dyDescent="0.25">
      <c r="A850" s="95"/>
      <c r="B850" s="95"/>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row>
    <row r="851" spans="1:26" ht="15.75" hidden="1" customHeight="1" x14ac:dyDescent="0.25">
      <c r="A851" s="95"/>
      <c r="B851" s="95"/>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row>
    <row r="852" spans="1:26" ht="15.75" hidden="1" customHeight="1" x14ac:dyDescent="0.25">
      <c r="A852" s="95"/>
      <c r="B852" s="95"/>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row>
    <row r="853" spans="1:26" ht="15.75" hidden="1" customHeight="1" x14ac:dyDescent="0.25">
      <c r="A853" s="95"/>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row>
    <row r="854" spans="1:26" ht="15.75" hidden="1" customHeight="1" x14ac:dyDescent="0.25">
      <c r="A854" s="95"/>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row>
    <row r="855" spans="1:26" ht="15.75" hidden="1" customHeight="1" x14ac:dyDescent="0.25">
      <c r="A855" s="95"/>
      <c r="B855" s="95"/>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row>
    <row r="856" spans="1:26" ht="15.75" hidden="1" customHeight="1" x14ac:dyDescent="0.25">
      <c r="A856" s="95"/>
      <c r="B856" s="95"/>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row>
    <row r="857" spans="1:26" ht="15.75" hidden="1" customHeight="1" x14ac:dyDescent="0.25">
      <c r="A857" s="95"/>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row>
    <row r="858" spans="1:26" ht="15.75" hidden="1" customHeight="1" x14ac:dyDescent="0.25">
      <c r="A858" s="95"/>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row>
    <row r="859" spans="1:26" ht="15.75" hidden="1" customHeight="1" x14ac:dyDescent="0.25">
      <c r="A859" s="95"/>
      <c r="B859" s="95"/>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row>
    <row r="860" spans="1:26" ht="15.75" hidden="1" customHeight="1" x14ac:dyDescent="0.25">
      <c r="A860" s="95"/>
      <c r="B860" s="95"/>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row>
    <row r="861" spans="1:26" ht="15.75" hidden="1" customHeight="1" x14ac:dyDescent="0.25">
      <c r="A861" s="95"/>
      <c r="B861" s="95"/>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row>
    <row r="862" spans="1:26" ht="15.75" hidden="1" customHeight="1" x14ac:dyDescent="0.25">
      <c r="A862" s="95"/>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row>
    <row r="863" spans="1:26" ht="15.75" hidden="1" customHeight="1" x14ac:dyDescent="0.25">
      <c r="A863" s="95"/>
      <c r="B863" s="95"/>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row>
    <row r="864" spans="1:26" ht="15.75" hidden="1" customHeight="1" x14ac:dyDescent="0.25">
      <c r="A864" s="95"/>
      <c r="B864" s="95"/>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row>
    <row r="865" spans="1:26" ht="15.75" hidden="1" customHeight="1" x14ac:dyDescent="0.25">
      <c r="A865" s="95"/>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row>
    <row r="866" spans="1:26" ht="15.75" hidden="1" customHeight="1" x14ac:dyDescent="0.25">
      <c r="A866" s="95"/>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row>
    <row r="867" spans="1:26" ht="15.75" hidden="1" customHeight="1" x14ac:dyDescent="0.25">
      <c r="A867" s="95"/>
      <c r="B867" s="95"/>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row>
    <row r="868" spans="1:26" ht="15.75" hidden="1" customHeight="1" x14ac:dyDescent="0.25">
      <c r="A868" s="95"/>
      <c r="B868" s="95"/>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row>
    <row r="869" spans="1:26" ht="15.75" hidden="1" customHeight="1" x14ac:dyDescent="0.25">
      <c r="A869" s="95"/>
      <c r="B869" s="95"/>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row>
    <row r="870" spans="1:26" ht="15.75" hidden="1" customHeight="1" x14ac:dyDescent="0.25">
      <c r="A870" s="95"/>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row>
    <row r="871" spans="1:26" ht="15.75" hidden="1" customHeight="1" x14ac:dyDescent="0.25">
      <c r="A871" s="95"/>
      <c r="B871" s="95"/>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row>
    <row r="872" spans="1:26" ht="15.75" hidden="1" customHeight="1" x14ac:dyDescent="0.25">
      <c r="A872" s="95"/>
      <c r="B872" s="95"/>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row>
    <row r="873" spans="1:26" ht="15.75" hidden="1" customHeight="1" x14ac:dyDescent="0.25">
      <c r="A873" s="95"/>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row>
    <row r="874" spans="1:26" ht="15.75" hidden="1" customHeight="1" x14ac:dyDescent="0.25">
      <c r="A874" s="95"/>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row>
    <row r="875" spans="1:26" ht="15.75" hidden="1" customHeight="1" x14ac:dyDescent="0.25">
      <c r="A875" s="95"/>
      <c r="B875" s="95"/>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row>
    <row r="876" spans="1:26" ht="15.75" hidden="1" customHeight="1" x14ac:dyDescent="0.25">
      <c r="A876" s="95"/>
      <c r="B876" s="95"/>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row>
    <row r="877" spans="1:26" ht="15.75" hidden="1" customHeight="1" x14ac:dyDescent="0.25">
      <c r="A877" s="95"/>
      <c r="B877" s="95"/>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row>
    <row r="878" spans="1:26" ht="15.75" hidden="1" customHeight="1" x14ac:dyDescent="0.25">
      <c r="A878" s="95"/>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row>
    <row r="879" spans="1:26" ht="15.75" hidden="1" customHeight="1" x14ac:dyDescent="0.25">
      <c r="A879" s="95"/>
      <c r="B879" s="95"/>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row>
    <row r="880" spans="1:26" ht="15.75" hidden="1" customHeight="1" x14ac:dyDescent="0.25">
      <c r="A880" s="95"/>
      <c r="B880" s="95"/>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row>
    <row r="881" spans="1:26" ht="15.75" hidden="1" customHeight="1" x14ac:dyDescent="0.25">
      <c r="A881" s="95"/>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row>
    <row r="882" spans="1:26" ht="15.75" hidden="1" customHeight="1" x14ac:dyDescent="0.25">
      <c r="A882" s="95"/>
      <c r="B882" s="95"/>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row>
    <row r="883" spans="1:26" ht="15.75" hidden="1" customHeight="1" x14ac:dyDescent="0.25">
      <c r="A883" s="95"/>
      <c r="B883" s="95"/>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row>
    <row r="884" spans="1:26" ht="15.75" hidden="1" customHeight="1" x14ac:dyDescent="0.25">
      <c r="A884" s="95"/>
      <c r="B884" s="95"/>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row>
    <row r="885" spans="1:26" ht="15.75" hidden="1" customHeight="1" x14ac:dyDescent="0.25">
      <c r="A885" s="95"/>
      <c r="B885" s="95"/>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row>
    <row r="886" spans="1:26" ht="15.75" hidden="1" customHeight="1" x14ac:dyDescent="0.25">
      <c r="A886" s="95"/>
      <c r="B886" s="95"/>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row>
    <row r="887" spans="1:26" ht="15.75" hidden="1" customHeight="1" x14ac:dyDescent="0.25">
      <c r="A887" s="95"/>
      <c r="B887" s="95"/>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row>
    <row r="888" spans="1:26" ht="15.75" hidden="1" customHeight="1" x14ac:dyDescent="0.25">
      <c r="A888" s="95"/>
      <c r="B888" s="95"/>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row>
    <row r="889" spans="1:26" ht="15.75" hidden="1" customHeight="1" x14ac:dyDescent="0.25">
      <c r="A889" s="95"/>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row>
    <row r="890" spans="1:26" ht="15.75" hidden="1" customHeight="1" x14ac:dyDescent="0.25">
      <c r="A890" s="95"/>
      <c r="B890" s="95"/>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row>
    <row r="891" spans="1:26" ht="15.75" hidden="1" customHeight="1" x14ac:dyDescent="0.25">
      <c r="A891" s="95"/>
      <c r="B891" s="95"/>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row>
    <row r="892" spans="1:26" ht="15.75" hidden="1" customHeight="1" x14ac:dyDescent="0.25">
      <c r="A892" s="95"/>
      <c r="B892" s="95"/>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row>
    <row r="893" spans="1:26" ht="15.75" hidden="1" customHeight="1" x14ac:dyDescent="0.25">
      <c r="A893" s="95"/>
      <c r="B893" s="95"/>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row>
    <row r="894" spans="1:26" ht="15.75" hidden="1" customHeight="1" x14ac:dyDescent="0.25">
      <c r="A894" s="95"/>
      <c r="B894" s="95"/>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row>
    <row r="895" spans="1:26" ht="15.75" hidden="1" customHeight="1" x14ac:dyDescent="0.25">
      <c r="A895" s="95"/>
      <c r="B895" s="95"/>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row>
    <row r="896" spans="1:26" ht="15.75" hidden="1" customHeight="1" x14ac:dyDescent="0.25">
      <c r="A896" s="95"/>
      <c r="B896" s="95"/>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row>
    <row r="897" spans="1:26" ht="15.75" hidden="1" customHeight="1" x14ac:dyDescent="0.25">
      <c r="A897" s="95"/>
      <c r="B897" s="95"/>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row>
    <row r="898" spans="1:26" ht="15.75" hidden="1" customHeight="1" x14ac:dyDescent="0.25">
      <c r="A898" s="95"/>
      <c r="B898" s="95"/>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row>
    <row r="899" spans="1:26" ht="15.75" hidden="1" customHeight="1" x14ac:dyDescent="0.25">
      <c r="A899" s="95"/>
      <c r="B899" s="95"/>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row>
    <row r="900" spans="1:26" ht="15.75" hidden="1" customHeight="1" x14ac:dyDescent="0.25">
      <c r="A900" s="95"/>
      <c r="B900" s="95"/>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row>
    <row r="901" spans="1:26" ht="15.75" hidden="1" customHeight="1" x14ac:dyDescent="0.25">
      <c r="A901" s="95"/>
      <c r="B901" s="95"/>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row>
    <row r="902" spans="1:26" ht="15.75" hidden="1" customHeight="1" x14ac:dyDescent="0.25">
      <c r="A902" s="95"/>
      <c r="B902" s="95"/>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row>
    <row r="903" spans="1:26" ht="15.75" hidden="1" customHeight="1" x14ac:dyDescent="0.25">
      <c r="A903" s="95"/>
      <c r="B903" s="95"/>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row>
    <row r="904" spans="1:26" ht="15.75" hidden="1" customHeight="1" x14ac:dyDescent="0.25">
      <c r="A904" s="95"/>
      <c r="B904" s="95"/>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row>
    <row r="905" spans="1:26" ht="15.75" hidden="1" customHeight="1" x14ac:dyDescent="0.25">
      <c r="A905" s="95"/>
      <c r="B905" s="95"/>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row>
    <row r="906" spans="1:26" ht="15.75" hidden="1" customHeight="1" x14ac:dyDescent="0.25">
      <c r="A906" s="95"/>
      <c r="B906" s="95"/>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row>
    <row r="907" spans="1:26" ht="15.75" hidden="1" customHeight="1" x14ac:dyDescent="0.25">
      <c r="A907" s="95"/>
      <c r="B907" s="95"/>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row>
    <row r="908" spans="1:26" ht="15.75" hidden="1" customHeight="1" x14ac:dyDescent="0.25">
      <c r="A908" s="95"/>
      <c r="B908" s="95"/>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row>
    <row r="909" spans="1:26" ht="15.75" hidden="1" customHeight="1" x14ac:dyDescent="0.25">
      <c r="A909" s="95"/>
      <c r="B909" s="95"/>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row>
    <row r="910" spans="1:26" ht="15.75" hidden="1" customHeight="1" x14ac:dyDescent="0.25">
      <c r="A910" s="95"/>
      <c r="B910" s="95"/>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row>
    <row r="911" spans="1:26" ht="15.75" hidden="1" customHeight="1" x14ac:dyDescent="0.25">
      <c r="A911" s="95"/>
      <c r="B911" s="95"/>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row>
    <row r="912" spans="1:26" ht="15.75" hidden="1" customHeight="1" x14ac:dyDescent="0.25">
      <c r="A912" s="95"/>
      <c r="B912" s="95"/>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row>
    <row r="913" spans="1:26" ht="15.75" hidden="1" customHeight="1" x14ac:dyDescent="0.25">
      <c r="A913" s="95"/>
      <c r="B913" s="95"/>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row>
    <row r="914" spans="1:26" ht="15.75" hidden="1" customHeight="1" x14ac:dyDescent="0.25">
      <c r="A914" s="95"/>
      <c r="B914" s="95"/>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row>
    <row r="915" spans="1:26" ht="15.75" hidden="1" customHeight="1" x14ac:dyDescent="0.25">
      <c r="A915" s="95"/>
      <c r="B915" s="95"/>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row>
    <row r="916" spans="1:26" ht="15.75" hidden="1" customHeight="1" x14ac:dyDescent="0.25">
      <c r="A916" s="95"/>
      <c r="B916" s="95"/>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row>
    <row r="917" spans="1:26" ht="15.75" hidden="1" customHeight="1" x14ac:dyDescent="0.25">
      <c r="A917" s="95"/>
      <c r="B917" s="95"/>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row>
    <row r="918" spans="1:26" ht="15.75" hidden="1" customHeight="1" x14ac:dyDescent="0.25">
      <c r="A918" s="95"/>
      <c r="B918" s="95"/>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row>
    <row r="919" spans="1:26" ht="15.75" hidden="1" customHeight="1" x14ac:dyDescent="0.25">
      <c r="A919" s="95"/>
      <c r="B919" s="95"/>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row>
    <row r="920" spans="1:26" ht="15.75" hidden="1" customHeight="1" x14ac:dyDescent="0.25">
      <c r="A920" s="95"/>
      <c r="B920" s="95"/>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row>
    <row r="921" spans="1:26" ht="15.75" hidden="1" customHeight="1" x14ac:dyDescent="0.25">
      <c r="A921" s="95"/>
      <c r="B921" s="95"/>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row>
    <row r="922" spans="1:26" ht="15.75" hidden="1" customHeight="1" x14ac:dyDescent="0.25">
      <c r="A922" s="95"/>
      <c r="B922" s="95"/>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row>
    <row r="923" spans="1:26" ht="15.75" hidden="1" customHeight="1" x14ac:dyDescent="0.25">
      <c r="A923" s="95"/>
      <c r="B923" s="95"/>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row>
    <row r="924" spans="1:26" ht="15.75" hidden="1" customHeight="1" x14ac:dyDescent="0.25">
      <c r="A924" s="95"/>
      <c r="B924" s="95"/>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row>
    <row r="925" spans="1:26" ht="15.75" hidden="1" customHeight="1" x14ac:dyDescent="0.25">
      <c r="A925" s="95"/>
      <c r="B925" s="95"/>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row>
    <row r="926" spans="1:26" ht="15.75" hidden="1" customHeight="1" x14ac:dyDescent="0.25">
      <c r="A926" s="95"/>
      <c r="B926" s="95"/>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row>
    <row r="927" spans="1:26" ht="15.75" hidden="1" customHeight="1" x14ac:dyDescent="0.25">
      <c r="A927" s="95"/>
      <c r="B927" s="95"/>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row>
    <row r="928" spans="1:26" ht="15.75" hidden="1" customHeight="1" x14ac:dyDescent="0.25">
      <c r="A928" s="95"/>
      <c r="B928" s="95"/>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row>
    <row r="929" spans="1:26" ht="15.75" hidden="1" customHeight="1" x14ac:dyDescent="0.25">
      <c r="A929" s="95"/>
      <c r="B929" s="95"/>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row>
    <row r="930" spans="1:26" ht="15.75" hidden="1" customHeight="1" x14ac:dyDescent="0.25">
      <c r="A930" s="95"/>
      <c r="B930" s="95"/>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row>
    <row r="931" spans="1:26" ht="15.75" hidden="1" customHeight="1" x14ac:dyDescent="0.25">
      <c r="A931" s="95"/>
      <c r="B931" s="95"/>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row>
    <row r="932" spans="1:26" ht="15.75" hidden="1" customHeight="1" x14ac:dyDescent="0.25">
      <c r="A932" s="95"/>
      <c r="B932" s="95"/>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row>
    <row r="933" spans="1:26" ht="15.75" hidden="1" customHeight="1" x14ac:dyDescent="0.25">
      <c r="A933" s="95"/>
      <c r="B933" s="95"/>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row>
    <row r="934" spans="1:26" ht="15.75" hidden="1" customHeight="1" x14ac:dyDescent="0.25">
      <c r="A934" s="95"/>
      <c r="B934" s="95"/>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row>
    <row r="935" spans="1:26" ht="15.75" hidden="1" customHeight="1" x14ac:dyDescent="0.25">
      <c r="A935" s="95"/>
      <c r="B935" s="95"/>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row>
    <row r="936" spans="1:26" ht="15.75" hidden="1" customHeight="1" x14ac:dyDescent="0.25">
      <c r="A936" s="95"/>
      <c r="B936" s="95"/>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row>
    <row r="937" spans="1:26" ht="15.75" hidden="1" customHeight="1" x14ac:dyDescent="0.25">
      <c r="A937" s="95"/>
      <c r="B937" s="95"/>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row>
    <row r="938" spans="1:26" ht="15.75" hidden="1" customHeight="1" x14ac:dyDescent="0.25">
      <c r="A938" s="95"/>
      <c r="B938" s="95"/>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row>
    <row r="939" spans="1:26" ht="15.75" hidden="1" customHeight="1" x14ac:dyDescent="0.25">
      <c r="A939" s="95"/>
      <c r="B939" s="95"/>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row>
    <row r="940" spans="1:26" ht="15.75" hidden="1" customHeight="1" x14ac:dyDescent="0.25">
      <c r="A940" s="95"/>
      <c r="B940" s="95"/>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row>
    <row r="941" spans="1:26" ht="15.75" hidden="1" customHeight="1" x14ac:dyDescent="0.25">
      <c r="A941" s="95"/>
      <c r="B941" s="95"/>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row>
    <row r="942" spans="1:26" ht="15.75" hidden="1" customHeight="1" x14ac:dyDescent="0.25">
      <c r="A942" s="95"/>
      <c r="B942" s="95"/>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row>
    <row r="943" spans="1:26" ht="15.75" hidden="1" customHeight="1" x14ac:dyDescent="0.25">
      <c r="A943" s="95"/>
      <c r="B943" s="95"/>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row>
    <row r="944" spans="1:26" ht="15.75" hidden="1" customHeight="1" x14ac:dyDescent="0.25">
      <c r="A944" s="95"/>
      <c r="B944" s="95"/>
      <c r="C944" s="95"/>
      <c r="D944" s="95"/>
      <c r="E944" s="95"/>
      <c r="F944" s="95"/>
      <c r="G944" s="95"/>
      <c r="H944" s="95"/>
      <c r="I944" s="95"/>
      <c r="J944" s="95"/>
      <c r="K944" s="95"/>
      <c r="L944" s="95"/>
      <c r="M944" s="95"/>
      <c r="N944" s="95"/>
      <c r="O944" s="95"/>
      <c r="P944" s="95"/>
      <c r="Q944" s="95"/>
      <c r="R944" s="95"/>
      <c r="S944" s="95"/>
      <c r="T944" s="95"/>
      <c r="U944" s="95"/>
      <c r="V944" s="95"/>
      <c r="W944" s="95"/>
      <c r="X944" s="95"/>
      <c r="Y944" s="95"/>
      <c r="Z944" s="95"/>
    </row>
    <row r="945" spans="1:26" ht="15.75" hidden="1" customHeight="1" x14ac:dyDescent="0.25">
      <c r="A945" s="95"/>
      <c r="B945" s="95"/>
      <c r="C945" s="95"/>
      <c r="D945" s="95"/>
      <c r="E945" s="95"/>
      <c r="F945" s="95"/>
      <c r="G945" s="95"/>
      <c r="H945" s="95"/>
      <c r="I945" s="95"/>
      <c r="J945" s="95"/>
      <c r="K945" s="95"/>
      <c r="L945" s="95"/>
      <c r="M945" s="95"/>
      <c r="N945" s="95"/>
      <c r="O945" s="95"/>
      <c r="P945" s="95"/>
      <c r="Q945" s="95"/>
      <c r="R945" s="95"/>
      <c r="S945" s="95"/>
      <c r="T945" s="95"/>
      <c r="U945" s="95"/>
      <c r="V945" s="95"/>
      <c r="W945" s="95"/>
      <c r="X945" s="95"/>
      <c r="Y945" s="95"/>
      <c r="Z945" s="95"/>
    </row>
    <row r="946" spans="1:26" ht="15.75" hidden="1" customHeight="1" x14ac:dyDescent="0.25">
      <c r="A946" s="95"/>
      <c r="B946" s="95"/>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row>
    <row r="947" spans="1:26" ht="15.75" hidden="1" customHeight="1" x14ac:dyDescent="0.25">
      <c r="A947" s="95"/>
      <c r="B947" s="95"/>
      <c r="C947" s="95"/>
      <c r="D947" s="95"/>
      <c r="E947" s="95"/>
      <c r="F947" s="95"/>
      <c r="G947" s="95"/>
      <c r="H947" s="95"/>
      <c r="I947" s="95"/>
      <c r="J947" s="95"/>
      <c r="K947" s="95"/>
      <c r="L947" s="95"/>
      <c r="M947" s="95"/>
      <c r="N947" s="95"/>
      <c r="O947" s="95"/>
      <c r="P947" s="95"/>
      <c r="Q947" s="95"/>
      <c r="R947" s="95"/>
      <c r="S947" s="95"/>
      <c r="T947" s="95"/>
      <c r="U947" s="95"/>
      <c r="V947" s="95"/>
      <c r="W947" s="95"/>
      <c r="X947" s="95"/>
      <c r="Y947" s="95"/>
      <c r="Z947" s="95"/>
    </row>
    <row r="948" spans="1:26" ht="15.75" hidden="1" customHeight="1" x14ac:dyDescent="0.25">
      <c r="A948" s="95"/>
      <c r="B948" s="95"/>
      <c r="C948" s="95"/>
      <c r="D948" s="95"/>
      <c r="E948" s="95"/>
      <c r="F948" s="95"/>
      <c r="G948" s="95"/>
      <c r="H948" s="95"/>
      <c r="I948" s="95"/>
      <c r="J948" s="95"/>
      <c r="K948" s="95"/>
      <c r="L948" s="95"/>
      <c r="M948" s="95"/>
      <c r="N948" s="95"/>
      <c r="O948" s="95"/>
      <c r="P948" s="95"/>
      <c r="Q948" s="95"/>
      <c r="R948" s="95"/>
      <c r="S948" s="95"/>
      <c r="T948" s="95"/>
      <c r="U948" s="95"/>
      <c r="V948" s="95"/>
      <c r="W948" s="95"/>
      <c r="X948" s="95"/>
      <c r="Y948" s="95"/>
      <c r="Z948" s="95"/>
    </row>
    <row r="949" spans="1:26" ht="15.75" hidden="1" customHeight="1" x14ac:dyDescent="0.25">
      <c r="A949" s="95"/>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row>
    <row r="950" spans="1:26" ht="15.75" hidden="1" customHeight="1" x14ac:dyDescent="0.25">
      <c r="A950" s="95"/>
      <c r="B950" s="95"/>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row>
    <row r="951" spans="1:26" ht="15.75" hidden="1" customHeight="1" x14ac:dyDescent="0.25">
      <c r="A951" s="95"/>
      <c r="B951" s="95"/>
      <c r="C951" s="95"/>
      <c r="D951" s="95"/>
      <c r="E951" s="95"/>
      <c r="F951" s="95"/>
      <c r="G951" s="95"/>
      <c r="H951" s="95"/>
      <c r="I951" s="95"/>
      <c r="J951" s="95"/>
      <c r="K951" s="95"/>
      <c r="L951" s="95"/>
      <c r="M951" s="95"/>
      <c r="N951" s="95"/>
      <c r="O951" s="95"/>
      <c r="P951" s="95"/>
      <c r="Q951" s="95"/>
      <c r="R951" s="95"/>
      <c r="S951" s="95"/>
      <c r="T951" s="95"/>
      <c r="U951" s="95"/>
      <c r="V951" s="95"/>
      <c r="W951" s="95"/>
      <c r="X951" s="95"/>
      <c r="Y951" s="95"/>
      <c r="Z951" s="95"/>
    </row>
    <row r="952" spans="1:26" ht="15.75" hidden="1" customHeight="1" x14ac:dyDescent="0.25">
      <c r="A952" s="95"/>
      <c r="B952" s="95"/>
      <c r="C952" s="95"/>
      <c r="D952" s="95"/>
      <c r="E952" s="95"/>
      <c r="F952" s="95"/>
      <c r="G952" s="95"/>
      <c r="H952" s="95"/>
      <c r="I952" s="95"/>
      <c r="J952" s="95"/>
      <c r="K952" s="95"/>
      <c r="L952" s="95"/>
      <c r="M952" s="95"/>
      <c r="N952" s="95"/>
      <c r="O952" s="95"/>
      <c r="P952" s="95"/>
      <c r="Q952" s="95"/>
      <c r="R952" s="95"/>
      <c r="S952" s="95"/>
      <c r="T952" s="95"/>
      <c r="U952" s="95"/>
      <c r="V952" s="95"/>
      <c r="W952" s="95"/>
      <c r="X952" s="95"/>
      <c r="Y952" s="95"/>
      <c r="Z952" s="95"/>
    </row>
    <row r="953" spans="1:26" ht="15.75" hidden="1" customHeight="1" x14ac:dyDescent="0.25">
      <c r="A953" s="95"/>
      <c r="B953" s="95"/>
      <c r="C953" s="95"/>
      <c r="D953" s="95"/>
      <c r="E953" s="95"/>
      <c r="F953" s="95"/>
      <c r="G953" s="95"/>
      <c r="H953" s="95"/>
      <c r="I953" s="95"/>
      <c r="J953" s="95"/>
      <c r="K953" s="95"/>
      <c r="L953" s="95"/>
      <c r="M953" s="95"/>
      <c r="N953" s="95"/>
      <c r="O953" s="95"/>
      <c r="P953" s="95"/>
      <c r="Q953" s="95"/>
      <c r="R953" s="95"/>
      <c r="S953" s="95"/>
      <c r="T953" s="95"/>
      <c r="U953" s="95"/>
      <c r="V953" s="95"/>
      <c r="W953" s="95"/>
      <c r="X953" s="95"/>
      <c r="Y953" s="95"/>
      <c r="Z953" s="95"/>
    </row>
    <row r="954" spans="1:26" ht="15.75" hidden="1" customHeight="1" x14ac:dyDescent="0.25">
      <c r="A954" s="95"/>
      <c r="B954" s="95"/>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row>
    <row r="955" spans="1:26" ht="15.75" hidden="1" customHeight="1" x14ac:dyDescent="0.25">
      <c r="A955" s="95"/>
      <c r="B955" s="95"/>
      <c r="C955" s="95"/>
      <c r="D955" s="95"/>
      <c r="E955" s="95"/>
      <c r="F955" s="95"/>
      <c r="G955" s="95"/>
      <c r="H955" s="95"/>
      <c r="I955" s="95"/>
      <c r="J955" s="95"/>
      <c r="K955" s="95"/>
      <c r="L955" s="95"/>
      <c r="M955" s="95"/>
      <c r="N955" s="95"/>
      <c r="O955" s="95"/>
      <c r="P955" s="95"/>
      <c r="Q955" s="95"/>
      <c r="R955" s="95"/>
      <c r="S955" s="95"/>
      <c r="T955" s="95"/>
      <c r="U955" s="95"/>
      <c r="V955" s="95"/>
      <c r="W955" s="95"/>
      <c r="X955" s="95"/>
      <c r="Y955" s="95"/>
      <c r="Z955" s="95"/>
    </row>
    <row r="956" spans="1:26" ht="15.75" hidden="1" customHeight="1" x14ac:dyDescent="0.25">
      <c r="A956" s="95"/>
      <c r="B956" s="95"/>
      <c r="C956" s="95"/>
      <c r="D956" s="95"/>
      <c r="E956" s="95"/>
      <c r="F956" s="95"/>
      <c r="G956" s="95"/>
      <c r="H956" s="95"/>
      <c r="I956" s="95"/>
      <c r="J956" s="95"/>
      <c r="K956" s="95"/>
      <c r="L956" s="95"/>
      <c r="M956" s="95"/>
      <c r="N956" s="95"/>
      <c r="O956" s="95"/>
      <c r="P956" s="95"/>
      <c r="Q956" s="95"/>
      <c r="R956" s="95"/>
      <c r="S956" s="95"/>
      <c r="T956" s="95"/>
      <c r="U956" s="95"/>
      <c r="V956" s="95"/>
      <c r="W956" s="95"/>
      <c r="X956" s="95"/>
      <c r="Y956" s="95"/>
      <c r="Z956" s="95"/>
    </row>
    <row r="957" spans="1:26" ht="15.75" hidden="1" customHeight="1" x14ac:dyDescent="0.25">
      <c r="A957" s="95"/>
      <c r="B957" s="95"/>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row>
    <row r="958" spans="1:26" ht="15.75" hidden="1" customHeight="1" x14ac:dyDescent="0.25">
      <c r="A958" s="95"/>
      <c r="B958" s="95"/>
      <c r="C958" s="95"/>
      <c r="D958" s="95"/>
      <c r="E958" s="95"/>
      <c r="F958" s="95"/>
      <c r="G958" s="95"/>
      <c r="H958" s="95"/>
      <c r="I958" s="95"/>
      <c r="J958" s="95"/>
      <c r="K958" s="95"/>
      <c r="L958" s="95"/>
      <c r="M958" s="95"/>
      <c r="N958" s="95"/>
      <c r="O958" s="95"/>
      <c r="P958" s="95"/>
      <c r="Q958" s="95"/>
      <c r="R958" s="95"/>
      <c r="S958" s="95"/>
      <c r="T958" s="95"/>
      <c r="U958" s="95"/>
      <c r="V958" s="95"/>
      <c r="W958" s="95"/>
      <c r="X958" s="95"/>
      <c r="Y958" s="95"/>
      <c r="Z958" s="95"/>
    </row>
    <row r="959" spans="1:26" ht="15.75" hidden="1" customHeight="1" x14ac:dyDescent="0.25">
      <c r="A959" s="95"/>
      <c r="B959" s="95"/>
      <c r="C959" s="95"/>
      <c r="D959" s="95"/>
      <c r="E959" s="95"/>
      <c r="F959" s="95"/>
      <c r="G959" s="95"/>
      <c r="H959" s="95"/>
      <c r="I959" s="95"/>
      <c r="J959" s="95"/>
      <c r="K959" s="95"/>
      <c r="L959" s="95"/>
      <c r="M959" s="95"/>
      <c r="N959" s="95"/>
      <c r="O959" s="95"/>
      <c r="P959" s="95"/>
      <c r="Q959" s="95"/>
      <c r="R959" s="95"/>
      <c r="S959" s="95"/>
      <c r="T959" s="95"/>
      <c r="U959" s="95"/>
      <c r="V959" s="95"/>
      <c r="W959" s="95"/>
      <c r="X959" s="95"/>
      <c r="Y959" s="95"/>
      <c r="Z959" s="95"/>
    </row>
    <row r="960" spans="1:26" ht="15.75" hidden="1" customHeight="1" x14ac:dyDescent="0.25">
      <c r="A960" s="95"/>
      <c r="B960" s="95"/>
      <c r="C960" s="95"/>
      <c r="D960" s="95"/>
      <c r="E960" s="95"/>
      <c r="F960" s="95"/>
      <c r="G960" s="95"/>
      <c r="H960" s="95"/>
      <c r="I960" s="95"/>
      <c r="J960" s="95"/>
      <c r="K960" s="95"/>
      <c r="L960" s="95"/>
      <c r="M960" s="95"/>
      <c r="N960" s="95"/>
      <c r="O960" s="95"/>
      <c r="P960" s="95"/>
      <c r="Q960" s="95"/>
      <c r="R960" s="95"/>
      <c r="S960" s="95"/>
      <c r="T960" s="95"/>
      <c r="U960" s="95"/>
      <c r="V960" s="95"/>
      <c r="W960" s="95"/>
      <c r="X960" s="95"/>
      <c r="Y960" s="95"/>
      <c r="Z960" s="95"/>
    </row>
    <row r="961" spans="1:26" ht="15.75" hidden="1" customHeight="1" x14ac:dyDescent="0.25">
      <c r="A961" s="95"/>
      <c r="B961" s="95"/>
      <c r="C961" s="95"/>
      <c r="D961" s="95"/>
      <c r="E961" s="95"/>
      <c r="F961" s="95"/>
      <c r="G961" s="95"/>
      <c r="H961" s="95"/>
      <c r="I961" s="95"/>
      <c r="J961" s="95"/>
      <c r="K961" s="95"/>
      <c r="L961" s="95"/>
      <c r="M961" s="95"/>
      <c r="N961" s="95"/>
      <c r="O961" s="95"/>
      <c r="P961" s="95"/>
      <c r="Q961" s="95"/>
      <c r="R961" s="95"/>
      <c r="S961" s="95"/>
      <c r="T961" s="95"/>
      <c r="U961" s="95"/>
      <c r="V961" s="95"/>
      <c r="W961" s="95"/>
      <c r="X961" s="95"/>
      <c r="Y961" s="95"/>
      <c r="Z961" s="95"/>
    </row>
    <row r="962" spans="1:26" ht="15.75" hidden="1" customHeight="1" x14ac:dyDescent="0.25">
      <c r="A962" s="95"/>
      <c r="B962" s="95"/>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row>
    <row r="963" spans="1:26" ht="15.75" hidden="1" customHeight="1" x14ac:dyDescent="0.25">
      <c r="A963" s="95"/>
      <c r="B963" s="95"/>
      <c r="C963" s="95"/>
      <c r="D963" s="95"/>
      <c r="E963" s="95"/>
      <c r="F963" s="95"/>
      <c r="G963" s="95"/>
      <c r="H963" s="95"/>
      <c r="I963" s="95"/>
      <c r="J963" s="95"/>
      <c r="K963" s="95"/>
      <c r="L963" s="95"/>
      <c r="M963" s="95"/>
      <c r="N963" s="95"/>
      <c r="O963" s="95"/>
      <c r="P963" s="95"/>
      <c r="Q963" s="95"/>
      <c r="R963" s="95"/>
      <c r="S963" s="95"/>
      <c r="T963" s="95"/>
      <c r="U963" s="95"/>
      <c r="V963" s="95"/>
      <c r="W963" s="95"/>
      <c r="X963" s="95"/>
      <c r="Y963" s="95"/>
      <c r="Z963" s="95"/>
    </row>
    <row r="964" spans="1:26" ht="15.75" hidden="1" customHeight="1" x14ac:dyDescent="0.25">
      <c r="A964" s="95"/>
      <c r="B964" s="95"/>
      <c r="C964" s="95"/>
      <c r="D964" s="95"/>
      <c r="E964" s="95"/>
      <c r="F964" s="95"/>
      <c r="G964" s="95"/>
      <c r="H964" s="95"/>
      <c r="I964" s="95"/>
      <c r="J964" s="95"/>
      <c r="K964" s="95"/>
      <c r="L964" s="95"/>
      <c r="M964" s="95"/>
      <c r="N964" s="95"/>
      <c r="O964" s="95"/>
      <c r="P964" s="95"/>
      <c r="Q964" s="95"/>
      <c r="R964" s="95"/>
      <c r="S964" s="95"/>
      <c r="T964" s="95"/>
      <c r="U964" s="95"/>
      <c r="V964" s="95"/>
      <c r="W964" s="95"/>
      <c r="X964" s="95"/>
      <c r="Y964" s="95"/>
      <c r="Z964" s="95"/>
    </row>
    <row r="965" spans="1:26" ht="15.75" hidden="1" customHeight="1" x14ac:dyDescent="0.25">
      <c r="A965" s="95"/>
      <c r="B965" s="95"/>
      <c r="C965" s="95"/>
      <c r="D965" s="95"/>
      <c r="E965" s="95"/>
      <c r="F965" s="95"/>
      <c r="G965" s="95"/>
      <c r="H965" s="95"/>
      <c r="I965" s="95"/>
      <c r="J965" s="95"/>
      <c r="K965" s="95"/>
      <c r="L965" s="95"/>
      <c r="M965" s="95"/>
      <c r="N965" s="95"/>
      <c r="O965" s="95"/>
      <c r="P965" s="95"/>
      <c r="Q965" s="95"/>
      <c r="R965" s="95"/>
      <c r="S965" s="95"/>
      <c r="T965" s="95"/>
      <c r="U965" s="95"/>
      <c r="V965" s="95"/>
      <c r="W965" s="95"/>
      <c r="X965" s="95"/>
      <c r="Y965" s="95"/>
      <c r="Z965" s="95"/>
    </row>
    <row r="966" spans="1:26" ht="15.75" hidden="1" customHeight="1" x14ac:dyDescent="0.25">
      <c r="A966" s="95"/>
      <c r="B966" s="95"/>
      <c r="C966" s="95"/>
      <c r="D966" s="95"/>
      <c r="E966" s="95"/>
      <c r="F966" s="95"/>
      <c r="G966" s="95"/>
      <c r="H966" s="95"/>
      <c r="I966" s="95"/>
      <c r="J966" s="95"/>
      <c r="K966" s="95"/>
      <c r="L966" s="95"/>
      <c r="M966" s="95"/>
      <c r="N966" s="95"/>
      <c r="O966" s="95"/>
      <c r="P966" s="95"/>
      <c r="Q966" s="95"/>
      <c r="R966" s="95"/>
      <c r="S966" s="95"/>
      <c r="T966" s="95"/>
      <c r="U966" s="95"/>
      <c r="V966" s="95"/>
      <c r="W966" s="95"/>
      <c r="X966" s="95"/>
      <c r="Y966" s="95"/>
      <c r="Z966" s="95"/>
    </row>
    <row r="967" spans="1:26" ht="15.75" hidden="1" customHeight="1" x14ac:dyDescent="0.25">
      <c r="A967" s="95"/>
      <c r="B967" s="95"/>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row>
    <row r="968" spans="1:26" ht="15.75" hidden="1" customHeight="1" x14ac:dyDescent="0.25">
      <c r="A968" s="95"/>
      <c r="B968" s="95"/>
      <c r="C968" s="95"/>
      <c r="D968" s="95"/>
      <c r="E968" s="95"/>
      <c r="F968" s="95"/>
      <c r="G968" s="95"/>
      <c r="H968" s="95"/>
      <c r="I968" s="95"/>
      <c r="J968" s="95"/>
      <c r="K968" s="95"/>
      <c r="L968" s="95"/>
      <c r="M968" s="95"/>
      <c r="N968" s="95"/>
      <c r="O968" s="95"/>
      <c r="P968" s="95"/>
      <c r="Q968" s="95"/>
      <c r="R968" s="95"/>
      <c r="S968" s="95"/>
      <c r="T968" s="95"/>
      <c r="U968" s="95"/>
      <c r="V968" s="95"/>
      <c r="W968" s="95"/>
      <c r="X968" s="95"/>
      <c r="Y968" s="95"/>
      <c r="Z968" s="95"/>
    </row>
    <row r="969" spans="1:26" ht="15.75" hidden="1" customHeight="1" x14ac:dyDescent="0.25">
      <c r="A969" s="95"/>
      <c r="B969" s="95"/>
      <c r="C969" s="95"/>
      <c r="D969" s="95"/>
      <c r="E969" s="95"/>
      <c r="F969" s="95"/>
      <c r="G969" s="95"/>
      <c r="H969" s="95"/>
      <c r="I969" s="95"/>
      <c r="J969" s="95"/>
      <c r="K969" s="95"/>
      <c r="L969" s="95"/>
      <c r="M969" s="95"/>
      <c r="N969" s="95"/>
      <c r="O969" s="95"/>
      <c r="P969" s="95"/>
      <c r="Q969" s="95"/>
      <c r="R969" s="95"/>
      <c r="S969" s="95"/>
      <c r="T969" s="95"/>
      <c r="U969" s="95"/>
      <c r="V969" s="95"/>
      <c r="W969" s="95"/>
      <c r="X969" s="95"/>
      <c r="Y969" s="95"/>
      <c r="Z969" s="95"/>
    </row>
    <row r="970" spans="1:26" ht="15.75" hidden="1" customHeight="1" x14ac:dyDescent="0.25">
      <c r="A970" s="95"/>
      <c r="B970" s="95"/>
      <c r="C970" s="95"/>
      <c r="D970" s="95"/>
      <c r="E970" s="95"/>
      <c r="F970" s="95"/>
      <c r="G970" s="95"/>
      <c r="H970" s="95"/>
      <c r="I970" s="95"/>
      <c r="J970" s="95"/>
      <c r="K970" s="95"/>
      <c r="L970" s="95"/>
      <c r="M970" s="95"/>
      <c r="N970" s="95"/>
      <c r="O970" s="95"/>
      <c r="P970" s="95"/>
      <c r="Q970" s="95"/>
      <c r="R970" s="95"/>
      <c r="S970" s="95"/>
      <c r="T970" s="95"/>
      <c r="U970" s="95"/>
      <c r="V970" s="95"/>
      <c r="W970" s="95"/>
      <c r="X970" s="95"/>
      <c r="Y970" s="95"/>
      <c r="Z970" s="95"/>
    </row>
    <row r="971" spans="1:26" ht="15.75" hidden="1" customHeight="1" x14ac:dyDescent="0.25">
      <c r="A971" s="95"/>
      <c r="B971" s="95"/>
      <c r="C971" s="95"/>
      <c r="D971" s="95"/>
      <c r="E971" s="95"/>
      <c r="F971" s="95"/>
      <c r="G971" s="95"/>
      <c r="H971" s="95"/>
      <c r="I971" s="95"/>
      <c r="J971" s="95"/>
      <c r="K971" s="95"/>
      <c r="L971" s="95"/>
      <c r="M971" s="95"/>
      <c r="N971" s="95"/>
      <c r="O971" s="95"/>
      <c r="P971" s="95"/>
      <c r="Q971" s="95"/>
      <c r="R971" s="95"/>
      <c r="S971" s="95"/>
      <c r="T971" s="95"/>
      <c r="U971" s="95"/>
      <c r="V971" s="95"/>
      <c r="W971" s="95"/>
      <c r="X971" s="95"/>
      <c r="Y971" s="95"/>
      <c r="Z971" s="95"/>
    </row>
    <row r="972" spans="1:26" ht="15.75" hidden="1" customHeight="1" x14ac:dyDescent="0.25">
      <c r="A972" s="95"/>
      <c r="B972" s="95"/>
      <c r="C972" s="95"/>
      <c r="D972" s="95"/>
      <c r="E972" s="95"/>
      <c r="F972" s="95"/>
      <c r="G972" s="95"/>
      <c r="H972" s="95"/>
      <c r="I972" s="95"/>
      <c r="J972" s="95"/>
      <c r="K972" s="95"/>
      <c r="L972" s="95"/>
      <c r="M972" s="95"/>
      <c r="N972" s="95"/>
      <c r="O972" s="95"/>
      <c r="P972" s="95"/>
      <c r="Q972" s="95"/>
      <c r="R972" s="95"/>
      <c r="S972" s="95"/>
      <c r="T972" s="95"/>
      <c r="U972" s="95"/>
      <c r="V972" s="95"/>
      <c r="W972" s="95"/>
      <c r="X972" s="95"/>
      <c r="Y972" s="95"/>
      <c r="Z972" s="95"/>
    </row>
    <row r="973" spans="1:26" ht="15.75" hidden="1" customHeight="1" x14ac:dyDescent="0.25">
      <c r="A973" s="95"/>
      <c r="B973" s="95"/>
      <c r="C973" s="95"/>
      <c r="D973" s="95"/>
      <c r="E973" s="95"/>
      <c r="F973" s="95"/>
      <c r="G973" s="95"/>
      <c r="H973" s="95"/>
      <c r="I973" s="95"/>
      <c r="J973" s="95"/>
      <c r="K973" s="95"/>
      <c r="L973" s="95"/>
      <c r="M973" s="95"/>
      <c r="N973" s="95"/>
      <c r="O973" s="95"/>
      <c r="P973" s="95"/>
      <c r="Q973" s="95"/>
      <c r="R973" s="95"/>
      <c r="S973" s="95"/>
      <c r="T973" s="95"/>
      <c r="U973" s="95"/>
      <c r="V973" s="95"/>
      <c r="W973" s="95"/>
      <c r="X973" s="95"/>
      <c r="Y973" s="95"/>
      <c r="Z973" s="95"/>
    </row>
    <row r="974" spans="1:26" ht="15.75" hidden="1" customHeight="1" x14ac:dyDescent="0.25">
      <c r="A974" s="95"/>
      <c r="B974" s="95"/>
      <c r="C974" s="95"/>
      <c r="D974" s="95"/>
      <c r="E974" s="95"/>
      <c r="F974" s="95"/>
      <c r="G974" s="95"/>
      <c r="H974" s="95"/>
      <c r="I974" s="95"/>
      <c r="J974" s="95"/>
      <c r="K974" s="95"/>
      <c r="L974" s="95"/>
      <c r="M974" s="95"/>
      <c r="N974" s="95"/>
      <c r="O974" s="95"/>
      <c r="P974" s="95"/>
      <c r="Q974" s="95"/>
      <c r="R974" s="95"/>
      <c r="S974" s="95"/>
      <c r="T974" s="95"/>
      <c r="U974" s="95"/>
      <c r="V974" s="95"/>
      <c r="W974" s="95"/>
      <c r="X974" s="95"/>
      <c r="Y974" s="95"/>
      <c r="Z974" s="95"/>
    </row>
    <row r="975" spans="1:26" ht="15.75" hidden="1" customHeight="1" x14ac:dyDescent="0.25">
      <c r="A975" s="95"/>
      <c r="B975" s="95"/>
      <c r="C975" s="95"/>
      <c r="D975" s="95"/>
      <c r="E975" s="95"/>
      <c r="F975" s="95"/>
      <c r="G975" s="95"/>
      <c r="H975" s="95"/>
      <c r="I975" s="95"/>
      <c r="J975" s="95"/>
      <c r="K975" s="95"/>
      <c r="L975" s="95"/>
      <c r="M975" s="95"/>
      <c r="N975" s="95"/>
      <c r="O975" s="95"/>
      <c r="P975" s="95"/>
      <c r="Q975" s="95"/>
      <c r="R975" s="95"/>
      <c r="S975" s="95"/>
      <c r="T975" s="95"/>
      <c r="U975" s="95"/>
      <c r="V975" s="95"/>
      <c r="W975" s="95"/>
      <c r="X975" s="95"/>
      <c r="Y975" s="95"/>
      <c r="Z975" s="95"/>
    </row>
    <row r="976" spans="1:26" ht="15.75" hidden="1" customHeight="1" x14ac:dyDescent="0.25">
      <c r="A976" s="95"/>
      <c r="B976" s="95"/>
      <c r="C976" s="95"/>
      <c r="D976" s="95"/>
      <c r="E976" s="95"/>
      <c r="F976" s="95"/>
      <c r="G976" s="95"/>
      <c r="H976" s="95"/>
      <c r="I976" s="95"/>
      <c r="J976" s="95"/>
      <c r="K976" s="95"/>
      <c r="L976" s="95"/>
      <c r="M976" s="95"/>
      <c r="N976" s="95"/>
      <c r="O976" s="95"/>
      <c r="P976" s="95"/>
      <c r="Q976" s="95"/>
      <c r="R976" s="95"/>
      <c r="S976" s="95"/>
      <c r="T976" s="95"/>
      <c r="U976" s="95"/>
      <c r="V976" s="95"/>
      <c r="W976" s="95"/>
      <c r="X976" s="95"/>
      <c r="Y976" s="95"/>
      <c r="Z976" s="95"/>
    </row>
    <row r="977" spans="1:26" ht="15.75" hidden="1" customHeight="1" x14ac:dyDescent="0.25">
      <c r="A977" s="95"/>
      <c r="B977" s="95"/>
      <c r="C977" s="95"/>
      <c r="D977" s="95"/>
      <c r="E977" s="95"/>
      <c r="F977" s="95"/>
      <c r="G977" s="95"/>
      <c r="H977" s="95"/>
      <c r="I977" s="95"/>
      <c r="J977" s="95"/>
      <c r="K977" s="95"/>
      <c r="L977" s="95"/>
      <c r="M977" s="95"/>
      <c r="N977" s="95"/>
      <c r="O977" s="95"/>
      <c r="P977" s="95"/>
      <c r="Q977" s="95"/>
      <c r="R977" s="95"/>
      <c r="S977" s="95"/>
      <c r="T977" s="95"/>
      <c r="U977" s="95"/>
      <c r="V977" s="95"/>
      <c r="W977" s="95"/>
      <c r="X977" s="95"/>
      <c r="Y977" s="95"/>
      <c r="Z977" s="95"/>
    </row>
    <row r="978" spans="1:26" ht="15.75" hidden="1" customHeight="1" x14ac:dyDescent="0.25">
      <c r="A978" s="95"/>
      <c r="B978" s="95"/>
      <c r="C978" s="95"/>
      <c r="D978" s="95"/>
      <c r="E978" s="95"/>
      <c r="F978" s="95"/>
      <c r="G978" s="95"/>
      <c r="H978" s="95"/>
      <c r="I978" s="95"/>
      <c r="J978" s="95"/>
      <c r="K978" s="95"/>
      <c r="L978" s="95"/>
      <c r="M978" s="95"/>
      <c r="N978" s="95"/>
      <c r="O978" s="95"/>
      <c r="P978" s="95"/>
      <c r="Q978" s="95"/>
      <c r="R978" s="95"/>
      <c r="S978" s="95"/>
      <c r="T978" s="95"/>
      <c r="U978" s="95"/>
      <c r="V978" s="95"/>
      <c r="W978" s="95"/>
      <c r="X978" s="95"/>
      <c r="Y978" s="95"/>
      <c r="Z978" s="95"/>
    </row>
    <row r="979" spans="1:26" ht="15.75" hidden="1" customHeight="1" x14ac:dyDescent="0.25">
      <c r="A979" s="95"/>
      <c r="B979" s="95"/>
      <c r="C979" s="95"/>
      <c r="D979" s="95"/>
      <c r="E979" s="95"/>
      <c r="F979" s="95"/>
      <c r="G979" s="95"/>
      <c r="H979" s="95"/>
      <c r="I979" s="95"/>
      <c r="J979" s="95"/>
      <c r="K979" s="95"/>
      <c r="L979" s="95"/>
      <c r="M979" s="95"/>
      <c r="N979" s="95"/>
      <c r="O979" s="95"/>
      <c r="P979" s="95"/>
      <c r="Q979" s="95"/>
      <c r="R979" s="95"/>
      <c r="S979" s="95"/>
      <c r="T979" s="95"/>
      <c r="U979" s="95"/>
      <c r="V979" s="95"/>
      <c r="W979" s="95"/>
      <c r="X979" s="95"/>
      <c r="Y979" s="95"/>
      <c r="Z979" s="95"/>
    </row>
    <row r="980" spans="1:26" ht="15.75" hidden="1" customHeight="1" x14ac:dyDescent="0.25">
      <c r="A980" s="95"/>
      <c r="B980" s="95"/>
      <c r="C980" s="95"/>
      <c r="D980" s="95"/>
      <c r="E980" s="95"/>
      <c r="F980" s="95"/>
      <c r="G980" s="95"/>
      <c r="H980" s="95"/>
      <c r="I980" s="95"/>
      <c r="J980" s="95"/>
      <c r="K980" s="95"/>
      <c r="L980" s="95"/>
      <c r="M980" s="95"/>
      <c r="N980" s="95"/>
      <c r="O980" s="95"/>
      <c r="P980" s="95"/>
      <c r="Q980" s="95"/>
      <c r="R980" s="95"/>
      <c r="S980" s="95"/>
      <c r="T980" s="95"/>
      <c r="U980" s="95"/>
      <c r="V980" s="95"/>
      <c r="W980" s="95"/>
      <c r="X980" s="95"/>
      <c r="Y980" s="95"/>
      <c r="Z980" s="95"/>
    </row>
    <row r="981" spans="1:26" ht="15.75" hidden="1" customHeight="1" x14ac:dyDescent="0.25">
      <c r="A981" s="95"/>
      <c r="B981" s="95"/>
      <c r="C981" s="95"/>
      <c r="D981" s="95"/>
      <c r="E981" s="95"/>
      <c r="F981" s="95"/>
      <c r="G981" s="95"/>
      <c r="H981" s="95"/>
      <c r="I981" s="95"/>
      <c r="J981" s="95"/>
      <c r="K981" s="95"/>
      <c r="L981" s="95"/>
      <c r="M981" s="95"/>
      <c r="N981" s="95"/>
      <c r="O981" s="95"/>
      <c r="P981" s="95"/>
      <c r="Q981" s="95"/>
      <c r="R981" s="95"/>
      <c r="S981" s="95"/>
      <c r="T981" s="95"/>
      <c r="U981" s="95"/>
      <c r="V981" s="95"/>
      <c r="W981" s="95"/>
      <c r="X981" s="95"/>
      <c r="Y981" s="95"/>
      <c r="Z981" s="95"/>
    </row>
    <row r="982" spans="1:26" ht="15.75" hidden="1" customHeight="1" x14ac:dyDescent="0.25">
      <c r="A982" s="95"/>
      <c r="B982" s="95"/>
      <c r="C982" s="95"/>
      <c r="D982" s="95"/>
      <c r="E982" s="95"/>
      <c r="F982" s="95"/>
      <c r="G982" s="95"/>
      <c r="H982" s="95"/>
      <c r="I982" s="95"/>
      <c r="J982" s="95"/>
      <c r="K982" s="95"/>
      <c r="L982" s="95"/>
      <c r="M982" s="95"/>
      <c r="N982" s="95"/>
      <c r="O982" s="95"/>
      <c r="P982" s="95"/>
      <c r="Q982" s="95"/>
      <c r="R982" s="95"/>
      <c r="S982" s="95"/>
      <c r="T982" s="95"/>
      <c r="U982" s="95"/>
      <c r="V982" s="95"/>
      <c r="W982" s="95"/>
      <c r="X982" s="95"/>
      <c r="Y982" s="95"/>
      <c r="Z982" s="95"/>
    </row>
    <row r="983" spans="1:26" ht="15.75" hidden="1" customHeight="1" x14ac:dyDescent="0.25">
      <c r="A983" s="95"/>
      <c r="B983" s="95"/>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row>
    <row r="984" spans="1:26" ht="15.75" hidden="1" customHeight="1" x14ac:dyDescent="0.25">
      <c r="A984" s="95"/>
      <c r="B984" s="95"/>
      <c r="C984" s="95"/>
      <c r="D984" s="95"/>
      <c r="E984" s="95"/>
      <c r="F984" s="95"/>
      <c r="G984" s="95"/>
      <c r="H984" s="95"/>
      <c r="I984" s="95"/>
      <c r="J984" s="95"/>
      <c r="K984" s="95"/>
      <c r="L984" s="95"/>
      <c r="M984" s="95"/>
      <c r="N984" s="95"/>
      <c r="O984" s="95"/>
      <c r="P984" s="95"/>
      <c r="Q984" s="95"/>
      <c r="R984" s="95"/>
      <c r="S984" s="95"/>
      <c r="T984" s="95"/>
      <c r="U984" s="95"/>
      <c r="V984" s="95"/>
      <c r="W984" s="95"/>
      <c r="X984" s="95"/>
      <c r="Y984" s="95"/>
      <c r="Z984" s="95"/>
    </row>
    <row r="985" spans="1:26" ht="15.75" hidden="1" customHeight="1" x14ac:dyDescent="0.25">
      <c r="A985" s="95"/>
      <c r="B985" s="95"/>
      <c r="C985" s="95"/>
      <c r="D985" s="95"/>
      <c r="E985" s="95"/>
      <c r="F985" s="95"/>
      <c r="G985" s="95"/>
      <c r="H985" s="95"/>
      <c r="I985" s="95"/>
      <c r="J985" s="95"/>
      <c r="K985" s="95"/>
      <c r="L985" s="95"/>
      <c r="M985" s="95"/>
      <c r="N985" s="95"/>
      <c r="O985" s="95"/>
      <c r="P985" s="95"/>
      <c r="Q985" s="95"/>
      <c r="R985" s="95"/>
      <c r="S985" s="95"/>
      <c r="T985" s="95"/>
      <c r="U985" s="95"/>
      <c r="V985" s="95"/>
      <c r="W985" s="95"/>
      <c r="X985" s="95"/>
      <c r="Y985" s="95"/>
      <c r="Z985" s="95"/>
    </row>
    <row r="986" spans="1:26" ht="15.75" hidden="1" customHeight="1" x14ac:dyDescent="0.25">
      <c r="A986" s="95"/>
      <c r="B986" s="95"/>
      <c r="C986" s="95"/>
      <c r="D986" s="95"/>
      <c r="E986" s="95"/>
      <c r="F986" s="95"/>
      <c r="G986" s="95"/>
      <c r="H986" s="95"/>
      <c r="I986" s="95"/>
      <c r="J986" s="95"/>
      <c r="K986" s="95"/>
      <c r="L986" s="95"/>
      <c r="M986" s="95"/>
      <c r="N986" s="95"/>
      <c r="O986" s="95"/>
      <c r="P986" s="95"/>
      <c r="Q986" s="95"/>
      <c r="R986" s="95"/>
      <c r="S986" s="95"/>
      <c r="T986" s="95"/>
      <c r="U986" s="95"/>
      <c r="V986" s="95"/>
      <c r="W986" s="95"/>
      <c r="X986" s="95"/>
      <c r="Y986" s="95"/>
      <c r="Z986" s="95"/>
    </row>
    <row r="987" spans="1:26" ht="15.75" hidden="1" customHeight="1" x14ac:dyDescent="0.25">
      <c r="A987" s="95"/>
      <c r="B987" s="95"/>
      <c r="C987" s="95"/>
      <c r="D987" s="95"/>
      <c r="E987" s="95"/>
      <c r="F987" s="95"/>
      <c r="G987" s="95"/>
      <c r="H987" s="95"/>
      <c r="I987" s="95"/>
      <c r="J987" s="95"/>
      <c r="K987" s="95"/>
      <c r="L987" s="95"/>
      <c r="M987" s="95"/>
      <c r="N987" s="95"/>
      <c r="O987" s="95"/>
      <c r="P987" s="95"/>
      <c r="Q987" s="95"/>
      <c r="R987" s="95"/>
      <c r="S987" s="95"/>
      <c r="T987" s="95"/>
      <c r="U987" s="95"/>
      <c r="V987" s="95"/>
      <c r="W987" s="95"/>
      <c r="X987" s="95"/>
      <c r="Y987" s="95"/>
      <c r="Z987" s="95"/>
    </row>
    <row r="988" spans="1:26" ht="15.75" hidden="1" customHeight="1" x14ac:dyDescent="0.25">
      <c r="A988" s="95"/>
      <c r="B988" s="95"/>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5"/>
    </row>
    <row r="989" spans="1:26" ht="15.75" hidden="1" customHeight="1" x14ac:dyDescent="0.25">
      <c r="A989" s="95"/>
      <c r="B989" s="95"/>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row>
    <row r="990" spans="1:26" ht="15.75" hidden="1" customHeight="1" x14ac:dyDescent="0.25">
      <c r="A990" s="95"/>
      <c r="B990" s="95"/>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row>
    <row r="991" spans="1:26" ht="15.75" hidden="1" customHeight="1" x14ac:dyDescent="0.25">
      <c r="A991" s="95"/>
      <c r="B991" s="95"/>
      <c r="C991" s="95"/>
      <c r="D991" s="95"/>
      <c r="E991" s="95"/>
      <c r="F991" s="95"/>
      <c r="G991" s="95"/>
      <c r="H991" s="95"/>
      <c r="I991" s="95"/>
      <c r="J991" s="95"/>
      <c r="K991" s="95"/>
      <c r="L991" s="95"/>
      <c r="M991" s="95"/>
      <c r="N991" s="95"/>
      <c r="O991" s="95"/>
      <c r="P991" s="95"/>
      <c r="Q991" s="95"/>
      <c r="R991" s="95"/>
      <c r="S991" s="95"/>
      <c r="T991" s="95"/>
      <c r="U991" s="95"/>
      <c r="V991" s="95"/>
      <c r="W991" s="95"/>
      <c r="X991" s="95"/>
      <c r="Y991" s="95"/>
      <c r="Z991" s="95"/>
    </row>
    <row r="992" spans="1:26" ht="15.75" hidden="1" customHeight="1" x14ac:dyDescent="0.25">
      <c r="A992" s="95"/>
      <c r="B992" s="95"/>
      <c r="C992" s="95"/>
      <c r="D992" s="95"/>
      <c r="E992" s="95"/>
      <c r="F992" s="95"/>
      <c r="G992" s="95"/>
      <c r="H992" s="95"/>
      <c r="I992" s="95"/>
      <c r="J992" s="95"/>
      <c r="K992" s="95"/>
      <c r="L992" s="95"/>
      <c r="M992" s="95"/>
      <c r="N992" s="95"/>
      <c r="O992" s="95"/>
      <c r="P992" s="95"/>
      <c r="Q992" s="95"/>
      <c r="R992" s="95"/>
      <c r="S992" s="95"/>
      <c r="T992" s="95"/>
      <c r="U992" s="95"/>
      <c r="V992" s="95"/>
      <c r="W992" s="95"/>
      <c r="X992" s="95"/>
      <c r="Y992" s="95"/>
      <c r="Z992" s="95"/>
    </row>
    <row r="993" spans="1:26" ht="15.75" hidden="1" customHeight="1" x14ac:dyDescent="0.25">
      <c r="A993" s="95"/>
      <c r="B993" s="95"/>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row>
    <row r="994" spans="1:26" ht="15.75" hidden="1" customHeight="1" x14ac:dyDescent="0.25">
      <c r="A994" s="95"/>
      <c r="B994" s="95"/>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row>
    <row r="995" spans="1:26" ht="15.75" hidden="1" customHeight="1" x14ac:dyDescent="0.25">
      <c r="A995" s="95"/>
      <c r="B995" s="95"/>
      <c r="C995" s="95"/>
      <c r="D995" s="95"/>
      <c r="E995" s="95"/>
      <c r="F995" s="95"/>
      <c r="G995" s="95"/>
      <c r="H995" s="95"/>
      <c r="I995" s="95"/>
      <c r="J995" s="95"/>
      <c r="K995" s="95"/>
      <c r="L995" s="95"/>
      <c r="M995" s="95"/>
      <c r="N995" s="95"/>
      <c r="O995" s="95"/>
      <c r="P995" s="95"/>
      <c r="Q995" s="95"/>
      <c r="R995" s="95"/>
      <c r="S995" s="95"/>
      <c r="T995" s="95"/>
      <c r="U995" s="95"/>
      <c r="V995" s="95"/>
      <c r="W995" s="95"/>
      <c r="X995" s="95"/>
      <c r="Y995" s="95"/>
      <c r="Z995" s="95"/>
    </row>
    <row r="996" spans="1:26" ht="15.75" hidden="1" customHeight="1" x14ac:dyDescent="0.25">
      <c r="A996" s="95"/>
      <c r="B996" s="95"/>
      <c r="C996" s="95"/>
      <c r="D996" s="95"/>
      <c r="E996" s="95"/>
      <c r="F996" s="95"/>
      <c r="G996" s="95"/>
      <c r="H996" s="95"/>
      <c r="I996" s="95"/>
      <c r="J996" s="95"/>
      <c r="K996" s="95"/>
      <c r="L996" s="95"/>
      <c r="M996" s="95"/>
      <c r="N996" s="95"/>
      <c r="O996" s="95"/>
      <c r="P996" s="95"/>
      <c r="Q996" s="95"/>
      <c r="R996" s="95"/>
      <c r="S996" s="95"/>
      <c r="T996" s="95"/>
      <c r="U996" s="95"/>
      <c r="V996" s="95"/>
      <c r="W996" s="95"/>
      <c r="X996" s="95"/>
      <c r="Y996" s="95"/>
      <c r="Z996" s="95"/>
    </row>
    <row r="997" spans="1:26" ht="15.75" hidden="1" customHeight="1" x14ac:dyDescent="0.25">
      <c r="A997" s="95"/>
      <c r="B997" s="95"/>
      <c r="C997" s="95"/>
      <c r="D997" s="95"/>
      <c r="E997" s="95"/>
      <c r="F997" s="95"/>
      <c r="G997" s="95"/>
      <c r="H997" s="95"/>
      <c r="I997" s="95"/>
      <c r="J997" s="95"/>
      <c r="K997" s="95"/>
      <c r="L997" s="95"/>
      <c r="M997" s="95"/>
      <c r="N997" s="95"/>
      <c r="O997" s="95"/>
      <c r="P997" s="95"/>
      <c r="Q997" s="95"/>
      <c r="R997" s="95"/>
      <c r="S997" s="95"/>
      <c r="T997" s="95"/>
      <c r="U997" s="95"/>
      <c r="V997" s="95"/>
      <c r="W997" s="95"/>
      <c r="X997" s="95"/>
      <c r="Y997" s="95"/>
      <c r="Z997" s="95"/>
    </row>
    <row r="998" spans="1:26" ht="15.75" hidden="1" customHeight="1" x14ac:dyDescent="0.25">
      <c r="A998" s="95"/>
      <c r="B998" s="95"/>
      <c r="C998" s="95"/>
      <c r="D998" s="95"/>
      <c r="E998" s="95"/>
      <c r="F998" s="95"/>
      <c r="G998" s="95"/>
      <c r="H998" s="95"/>
      <c r="I998" s="95"/>
      <c r="J998" s="95"/>
      <c r="K998" s="95"/>
      <c r="L998" s="95"/>
      <c r="M998" s="95"/>
      <c r="N998" s="95"/>
      <c r="O998" s="95"/>
      <c r="P998" s="95"/>
      <c r="Q998" s="95"/>
      <c r="R998" s="95"/>
      <c r="S998" s="95"/>
      <c r="T998" s="95"/>
      <c r="U998" s="95"/>
      <c r="V998" s="95"/>
      <c r="W998" s="95"/>
      <c r="X998" s="95"/>
      <c r="Y998" s="95"/>
      <c r="Z998" s="95"/>
    </row>
    <row r="999" spans="1:26" ht="15.75" hidden="1" customHeight="1" x14ac:dyDescent="0.25">
      <c r="A999" s="95"/>
      <c r="B999" s="95"/>
      <c r="C999" s="95"/>
      <c r="D999" s="95"/>
      <c r="E999" s="95"/>
      <c r="F999" s="95"/>
      <c r="G999" s="95"/>
      <c r="H999" s="95"/>
      <c r="I999" s="95"/>
      <c r="J999" s="95"/>
      <c r="K999" s="95"/>
      <c r="L999" s="95"/>
      <c r="M999" s="95"/>
      <c r="N999" s="95"/>
      <c r="O999" s="95"/>
      <c r="P999" s="95"/>
      <c r="Q999" s="95"/>
      <c r="R999" s="95"/>
      <c r="S999" s="95"/>
      <c r="T999" s="95"/>
      <c r="U999" s="95"/>
      <c r="V999" s="95"/>
      <c r="W999" s="95"/>
      <c r="X999" s="95"/>
      <c r="Y999" s="95"/>
      <c r="Z999" s="95"/>
    </row>
    <row r="1000" spans="1:26" ht="15.75" hidden="1" customHeight="1" x14ac:dyDescent="0.25">
      <c r="A1000" s="95"/>
      <c r="B1000" s="95"/>
      <c r="C1000" s="95"/>
      <c r="D1000" s="95"/>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row>
  </sheetData>
  <sheetProtection algorithmName="SHA-512" hashValue="fwS3KB2MZIR/lg5tYJwUC8dyHxC6+23v5JTtejxw+rZdxwbUUtQTrPztyZGnFoYMKIUtOqobLW4YCOaBJ3EFSg==" saltValue="zRJMQ0OE/1ZDZTGWYm9hzg==" spinCount="100000" sheet="1" objects="1" scenarios="1"/>
  <mergeCells count="92">
    <mergeCell ref="N51:N52"/>
    <mergeCell ref="O51:O52"/>
    <mergeCell ref="P51:P52"/>
    <mergeCell ref="D42:P42"/>
    <mergeCell ref="E43:M43"/>
    <mergeCell ref="N43:N44"/>
    <mergeCell ref="O43:O44"/>
    <mergeCell ref="P43:P44"/>
    <mergeCell ref="D50:P50"/>
    <mergeCell ref="F51:M51"/>
    <mergeCell ref="D45:D47"/>
    <mergeCell ref="D69:F69"/>
    <mergeCell ref="E70:F70"/>
    <mergeCell ref="E61:F61"/>
    <mergeCell ref="E62:F62"/>
    <mergeCell ref="E63:F63"/>
    <mergeCell ref="E64:F64"/>
    <mergeCell ref="E65:F65"/>
    <mergeCell ref="E66:F66"/>
    <mergeCell ref="E67:F67"/>
    <mergeCell ref="E79:F79"/>
    <mergeCell ref="E80:F80"/>
    <mergeCell ref="E71:F71"/>
    <mergeCell ref="E72:F72"/>
    <mergeCell ref="E73:F73"/>
    <mergeCell ref="E74:F74"/>
    <mergeCell ref="E75:F75"/>
    <mergeCell ref="E76:F76"/>
    <mergeCell ref="D78:F78"/>
    <mergeCell ref="E89:F89"/>
    <mergeCell ref="E90:F90"/>
    <mergeCell ref="E81:F81"/>
    <mergeCell ref="E82:F82"/>
    <mergeCell ref="E83:F83"/>
    <mergeCell ref="E84:F84"/>
    <mergeCell ref="E85:F85"/>
    <mergeCell ref="D87:F87"/>
    <mergeCell ref="E88:F88"/>
    <mergeCell ref="B9:D9"/>
    <mergeCell ref="E9:G9"/>
    <mergeCell ref="B11:D11"/>
    <mergeCell ref="E11:G11"/>
    <mergeCell ref="B13:D13"/>
    <mergeCell ref="E13:G13"/>
    <mergeCell ref="H16:L16"/>
    <mergeCell ref="H17:L17"/>
    <mergeCell ref="H18:L18"/>
    <mergeCell ref="H19:L19"/>
    <mergeCell ref="H20:L20"/>
    <mergeCell ref="H21:L21"/>
    <mergeCell ref="D25:O25"/>
    <mergeCell ref="D27:P27"/>
    <mergeCell ref="B28:B32"/>
    <mergeCell ref="B35:B40"/>
    <mergeCell ref="E28:M28"/>
    <mergeCell ref="N28:N29"/>
    <mergeCell ref="O28:O29"/>
    <mergeCell ref="P28:P29"/>
    <mergeCell ref="D34:P34"/>
    <mergeCell ref="D28:D29"/>
    <mergeCell ref="B43:B48"/>
    <mergeCell ref="B51:B57"/>
    <mergeCell ref="B60:B103"/>
    <mergeCell ref="O35:O36"/>
    <mergeCell ref="P35:P36"/>
    <mergeCell ref="E35:M35"/>
    <mergeCell ref="N35:N36"/>
    <mergeCell ref="D35:D36"/>
    <mergeCell ref="D37:D40"/>
    <mergeCell ref="D43:D44"/>
    <mergeCell ref="D51:D52"/>
    <mergeCell ref="E51:E52"/>
    <mergeCell ref="D59:I59"/>
    <mergeCell ref="D60:F60"/>
    <mergeCell ref="E101:F101"/>
    <mergeCell ref="E102:F102"/>
    <mergeCell ref="E103:F103"/>
    <mergeCell ref="E16:F16"/>
    <mergeCell ref="E17:F17"/>
    <mergeCell ref="E18:F18"/>
    <mergeCell ref="E19:F19"/>
    <mergeCell ref="E20:F20"/>
    <mergeCell ref="E21:F21"/>
    <mergeCell ref="E99:F99"/>
    <mergeCell ref="E100:F100"/>
    <mergeCell ref="E91:F91"/>
    <mergeCell ref="E92:F92"/>
    <mergeCell ref="E93:F93"/>
    <mergeCell ref="E94:F94"/>
    <mergeCell ref="D96:F96"/>
    <mergeCell ref="E97:F97"/>
    <mergeCell ref="E98:F98"/>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BD_Ref!$A$81:$A$85</xm:f>
          </x14:formula1>
          <xm:sqref>D37</xm:sqref>
        </x14:dataValidation>
        <x14:dataValidation type="list" allowBlank="1" showErrorMessage="1">
          <x14:formula1>
            <xm:f>BD_Ref!$A$21:$A$31</xm:f>
          </x14:formula1>
          <xm:sqref>D30:D32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G1" workbookViewId="0">
      <selection activeCell="N2" sqref="N2:O5"/>
    </sheetView>
  </sheetViews>
  <sheetFormatPr baseColWidth="10" defaultColWidth="0" defaultRowHeight="15" customHeight="1" zeroHeight="1" x14ac:dyDescent="0.25"/>
  <cols>
    <col min="1" max="1" width="8.5703125" customWidth="1"/>
    <col min="2" max="2" width="35.14062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96"/>
      <c r="C1" s="9"/>
      <c r="D1" s="9"/>
      <c r="E1" s="9"/>
      <c r="F1" s="9"/>
      <c r="G1" s="9"/>
      <c r="H1" s="9"/>
      <c r="I1" s="9"/>
      <c r="J1" s="9"/>
      <c r="K1" s="9"/>
      <c r="L1" s="9"/>
      <c r="M1" s="9"/>
      <c r="N1" s="9"/>
      <c r="O1" s="9"/>
      <c r="P1" s="9"/>
      <c r="Q1" s="9"/>
      <c r="R1" s="9"/>
      <c r="S1" s="9"/>
      <c r="T1" s="97"/>
      <c r="U1" s="97"/>
      <c r="V1" s="98"/>
      <c r="W1" s="98"/>
      <c r="X1" s="98"/>
      <c r="Y1" s="98"/>
      <c r="Z1" s="98"/>
      <c r="AA1" s="98"/>
      <c r="AB1" s="98"/>
      <c r="AC1" s="98"/>
      <c r="AD1" s="98"/>
      <c r="AE1" s="98"/>
      <c r="AF1" s="98"/>
      <c r="AG1" s="98"/>
      <c r="AH1" s="98"/>
      <c r="AI1" s="98"/>
    </row>
    <row r="2" spans="1:35" ht="18.75" customHeight="1" x14ac:dyDescent="0.25">
      <c r="A2" s="9"/>
      <c r="B2" s="96"/>
      <c r="C2" s="35"/>
      <c r="D2" s="35"/>
      <c r="E2" s="35"/>
      <c r="F2" s="35"/>
      <c r="G2" s="35"/>
      <c r="H2" s="35"/>
      <c r="I2" s="35"/>
      <c r="J2" s="9"/>
      <c r="K2" s="9"/>
      <c r="L2" s="9"/>
      <c r="M2" s="9"/>
      <c r="N2" s="407" t="s">
        <v>0</v>
      </c>
      <c r="O2" s="408" t="s">
        <v>1</v>
      </c>
      <c r="P2" s="99"/>
      <c r="Q2" s="9"/>
      <c r="R2" s="9"/>
      <c r="S2" s="9"/>
      <c r="T2" s="97"/>
      <c r="U2" s="97"/>
      <c r="V2" s="98"/>
      <c r="W2" s="98"/>
      <c r="X2" s="98"/>
      <c r="Y2" s="98"/>
      <c r="Z2" s="98"/>
      <c r="AA2" s="98"/>
      <c r="AB2" s="98"/>
      <c r="AC2" s="98"/>
      <c r="AD2" s="98"/>
      <c r="AE2" s="98"/>
      <c r="AF2" s="98"/>
      <c r="AG2" s="98"/>
      <c r="AH2" s="98"/>
      <c r="AI2" s="98"/>
    </row>
    <row r="3" spans="1:35" ht="18.75" customHeight="1" x14ac:dyDescent="0.25">
      <c r="A3" s="9"/>
      <c r="B3" s="96"/>
      <c r="C3" s="35"/>
      <c r="D3" s="35"/>
      <c r="E3" s="35"/>
      <c r="F3" s="35"/>
      <c r="G3" s="35"/>
      <c r="H3" s="35"/>
      <c r="I3" s="35"/>
      <c r="J3" s="9"/>
      <c r="K3" s="9"/>
      <c r="L3" s="9"/>
      <c r="M3" s="9"/>
      <c r="N3" s="409" t="s">
        <v>2</v>
      </c>
      <c r="O3" s="410">
        <v>10</v>
      </c>
      <c r="P3" s="99"/>
      <c r="Q3" s="9"/>
      <c r="R3" s="9"/>
      <c r="S3" s="9"/>
      <c r="T3" s="97"/>
      <c r="U3" s="97"/>
      <c r="V3" s="98"/>
      <c r="W3" s="98"/>
      <c r="X3" s="98"/>
      <c r="Y3" s="98"/>
      <c r="Z3" s="98"/>
      <c r="AA3" s="98"/>
      <c r="AB3" s="98"/>
      <c r="AC3" s="98"/>
      <c r="AD3" s="98"/>
      <c r="AE3" s="98"/>
      <c r="AF3" s="98"/>
      <c r="AG3" s="98"/>
      <c r="AH3" s="98"/>
      <c r="AI3" s="98"/>
    </row>
    <row r="4" spans="1:35" ht="18.75" customHeight="1" x14ac:dyDescent="0.25">
      <c r="A4" s="9"/>
      <c r="B4" s="96"/>
      <c r="C4" s="35"/>
      <c r="D4" s="35"/>
      <c r="E4" s="35"/>
      <c r="F4" s="35"/>
      <c r="G4" s="35"/>
      <c r="H4" s="35"/>
      <c r="I4" s="35"/>
      <c r="J4" s="9"/>
      <c r="K4" s="9"/>
      <c r="L4" s="9"/>
      <c r="M4" s="9"/>
      <c r="N4" s="407" t="s">
        <v>3</v>
      </c>
      <c r="O4" s="411">
        <v>45848</v>
      </c>
      <c r="P4" s="100"/>
      <c r="Q4" s="101"/>
      <c r="R4" s="9"/>
      <c r="S4" s="9"/>
      <c r="T4" s="97"/>
      <c r="U4" s="97"/>
      <c r="V4" s="98"/>
      <c r="W4" s="98"/>
      <c r="X4" s="98"/>
      <c r="Y4" s="98"/>
      <c r="Z4" s="98"/>
      <c r="AA4" s="98"/>
      <c r="AB4" s="98"/>
      <c r="AC4" s="98"/>
      <c r="AD4" s="98"/>
      <c r="AE4" s="98"/>
      <c r="AF4" s="98"/>
      <c r="AG4" s="98"/>
      <c r="AH4" s="98"/>
      <c r="AI4" s="98"/>
    </row>
    <row r="5" spans="1:35" ht="18.75" customHeight="1" x14ac:dyDescent="0.25">
      <c r="A5" s="9"/>
      <c r="B5" s="96"/>
      <c r="C5" s="9"/>
      <c r="D5" s="9"/>
      <c r="E5" s="9"/>
      <c r="F5" s="9"/>
      <c r="G5" s="9"/>
      <c r="H5" s="9"/>
      <c r="I5" s="9"/>
      <c r="J5" s="9"/>
      <c r="K5" s="9"/>
      <c r="L5" s="9"/>
      <c r="M5" s="9"/>
      <c r="N5" s="407" t="s">
        <v>4</v>
      </c>
      <c r="O5" s="408" t="s">
        <v>1238</v>
      </c>
      <c r="P5" s="99"/>
      <c r="Q5" s="102"/>
      <c r="R5" s="9"/>
      <c r="S5" s="9"/>
      <c r="T5" s="97"/>
      <c r="U5" s="97"/>
      <c r="V5" s="98"/>
      <c r="W5" s="98"/>
      <c r="X5" s="98"/>
      <c r="Y5" s="98"/>
      <c r="Z5" s="98"/>
      <c r="AA5" s="98"/>
      <c r="AB5" s="98"/>
      <c r="AC5" s="98"/>
      <c r="AD5" s="98"/>
      <c r="AE5" s="98"/>
      <c r="AF5" s="98"/>
      <c r="AG5" s="98"/>
      <c r="AH5" s="98"/>
      <c r="AI5" s="98"/>
    </row>
    <row r="6" spans="1:35" ht="18.75" customHeight="1" x14ac:dyDescent="0.25">
      <c r="A6" s="9"/>
      <c r="B6" s="96"/>
      <c r="C6" s="9"/>
      <c r="D6" s="9"/>
      <c r="E6" s="9"/>
      <c r="F6" s="9"/>
      <c r="G6" s="9"/>
      <c r="H6" s="9"/>
      <c r="I6" s="9"/>
      <c r="J6" s="9"/>
      <c r="K6" s="9"/>
      <c r="L6" s="9"/>
      <c r="M6" s="9"/>
      <c r="N6" s="9"/>
      <c r="O6" s="9"/>
      <c r="P6" s="9"/>
      <c r="Q6" s="9"/>
      <c r="R6" s="9"/>
      <c r="S6" s="9"/>
      <c r="T6" s="97"/>
      <c r="U6" s="97"/>
      <c r="V6" s="98"/>
      <c r="W6" s="98"/>
      <c r="X6" s="98"/>
      <c r="Y6" s="98"/>
      <c r="Z6" s="98"/>
      <c r="AA6" s="98"/>
      <c r="AB6" s="98"/>
      <c r="AC6" s="98"/>
      <c r="AD6" s="98"/>
      <c r="AE6" s="98"/>
      <c r="AF6" s="98"/>
      <c r="AG6" s="98"/>
      <c r="AH6" s="98"/>
      <c r="AI6" s="98"/>
    </row>
    <row r="7" spans="1:35" ht="18.75" customHeight="1" x14ac:dyDescent="0.25">
      <c r="A7" s="9"/>
      <c r="B7" s="96"/>
      <c r="C7" s="36"/>
      <c r="D7" s="36"/>
      <c r="E7" s="36"/>
      <c r="F7" s="36"/>
      <c r="G7" s="36"/>
      <c r="H7" s="36"/>
      <c r="I7" s="36"/>
      <c r="J7" s="36"/>
      <c r="K7" s="36"/>
      <c r="L7" s="36"/>
      <c r="M7" s="36"/>
      <c r="N7" s="36"/>
      <c r="O7" s="36"/>
      <c r="P7" s="36"/>
      <c r="Q7" s="36"/>
      <c r="R7" s="9"/>
      <c r="S7" s="9"/>
      <c r="T7" s="97"/>
      <c r="U7" s="97"/>
      <c r="V7" s="98"/>
      <c r="W7" s="98"/>
      <c r="X7" s="98"/>
      <c r="Y7" s="98"/>
      <c r="Z7" s="98"/>
      <c r="AA7" s="98"/>
      <c r="AB7" s="98"/>
      <c r="AC7" s="98"/>
      <c r="AD7" s="98"/>
      <c r="AE7" s="98"/>
      <c r="AF7" s="98"/>
      <c r="AG7" s="98"/>
      <c r="AH7" s="98"/>
      <c r="AI7" s="98"/>
    </row>
    <row r="8" spans="1:35" ht="14.25" customHeight="1"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ht="14.25" customHeight="1" x14ac:dyDescent="0.25">
      <c r="A9" s="15"/>
      <c r="B9" s="103" t="s">
        <v>12</v>
      </c>
      <c r="C9" s="486" t="str">
        <f>'PDI-01'!E13</f>
        <v>Gestión del Contexto y Visibilidad Nacional e Internacional</v>
      </c>
      <c r="D9" s="419"/>
      <c r="E9" s="419"/>
      <c r="F9" s="419"/>
      <c r="G9" s="419"/>
      <c r="H9" s="419"/>
      <c r="I9" s="420"/>
      <c r="J9" s="104"/>
      <c r="K9" s="104"/>
      <c r="L9" s="104"/>
      <c r="M9" s="104"/>
      <c r="N9" s="104"/>
      <c r="O9" s="104"/>
      <c r="P9" s="104"/>
      <c r="Q9" s="104"/>
      <c r="R9" s="104"/>
      <c r="S9" s="15"/>
      <c r="T9" s="15"/>
      <c r="U9" s="15"/>
      <c r="V9" s="15"/>
      <c r="W9" s="15"/>
      <c r="X9" s="15"/>
      <c r="Y9" s="15"/>
      <c r="Z9" s="15"/>
      <c r="AA9" s="15"/>
      <c r="AB9" s="15"/>
      <c r="AC9" s="15"/>
      <c r="AD9" s="15"/>
      <c r="AE9" s="15"/>
      <c r="AF9" s="15"/>
      <c r="AG9" s="15"/>
      <c r="AH9" s="15"/>
      <c r="AI9" s="15"/>
    </row>
    <row r="10" spans="1:35" ht="14.25" customHeight="1"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ht="14.25" customHeight="1" x14ac:dyDescent="0.25">
      <c r="A11" s="15"/>
      <c r="B11" s="103" t="s">
        <v>16</v>
      </c>
      <c r="C11" s="486" t="str">
        <f>'PDI-01'!E15</f>
        <v>Internacionalización integral de la universidad</v>
      </c>
      <c r="D11" s="419"/>
      <c r="E11" s="419"/>
      <c r="F11" s="419"/>
      <c r="G11" s="419"/>
      <c r="H11" s="419"/>
      <c r="I11" s="420"/>
      <c r="J11" s="104"/>
      <c r="K11" s="104"/>
      <c r="L11" s="104"/>
      <c r="M11" s="104"/>
      <c r="N11" s="104"/>
      <c r="O11" s="104"/>
      <c r="P11" s="104"/>
      <c r="Q11" s="104"/>
      <c r="R11" s="104"/>
      <c r="S11" s="15"/>
      <c r="T11" s="15"/>
      <c r="U11" s="15"/>
      <c r="V11" s="15"/>
      <c r="W11" s="15"/>
      <c r="X11" s="15"/>
      <c r="Y11" s="15"/>
      <c r="Z11" s="15"/>
      <c r="AA11" s="15"/>
      <c r="AB11" s="15"/>
      <c r="AC11" s="15"/>
      <c r="AD11" s="15"/>
      <c r="AE11" s="15"/>
      <c r="AF11" s="15"/>
      <c r="AG11" s="15"/>
      <c r="AH11" s="15"/>
      <c r="AI11" s="15"/>
    </row>
    <row r="12" spans="1:35" ht="14.25" customHeight="1" x14ac:dyDescent="0.25">
      <c r="A12" s="15"/>
      <c r="B12" s="105"/>
      <c r="C12" s="105"/>
      <c r="D12" s="105"/>
      <c r="E12" s="105"/>
      <c r="F12" s="105"/>
      <c r="G12" s="105"/>
      <c r="H12" s="105"/>
      <c r="I12" s="105"/>
      <c r="J12" s="105"/>
      <c r="K12" s="105"/>
      <c r="L12" s="105"/>
      <c r="M12" s="105"/>
      <c r="N12" s="105"/>
      <c r="O12" s="105"/>
      <c r="P12" s="105"/>
      <c r="Q12" s="105"/>
      <c r="R12" s="105"/>
      <c r="S12" s="15"/>
      <c r="T12" s="15"/>
      <c r="U12" s="15"/>
      <c r="V12" s="15"/>
      <c r="W12" s="15"/>
      <c r="X12" s="15"/>
      <c r="Y12" s="15"/>
      <c r="Z12" s="15"/>
      <c r="AA12" s="15"/>
      <c r="AB12" s="15"/>
      <c r="AC12" s="15"/>
      <c r="AD12" s="15"/>
      <c r="AE12" s="15"/>
      <c r="AF12" s="15"/>
      <c r="AG12" s="15"/>
      <c r="AH12" s="15"/>
      <c r="AI12" s="15"/>
    </row>
    <row r="13" spans="1:35" ht="14.25" customHeight="1" x14ac:dyDescent="0.25">
      <c r="A13" s="15"/>
      <c r="B13" s="103" t="s">
        <v>8</v>
      </c>
      <c r="C13" s="486" t="str">
        <f>'PDI-01'!E11</f>
        <v>Cooperación y movilidad nacional e internacional (PDI2028 – GCV - 27)</v>
      </c>
      <c r="D13" s="419"/>
      <c r="E13" s="419"/>
      <c r="F13" s="419"/>
      <c r="G13" s="419"/>
      <c r="H13" s="419"/>
      <c r="I13" s="420"/>
      <c r="J13" s="104"/>
      <c r="K13" s="104"/>
      <c r="L13" s="104"/>
      <c r="M13" s="104"/>
      <c r="N13" s="104"/>
      <c r="O13" s="104"/>
      <c r="P13" s="104"/>
      <c r="Q13" s="104"/>
      <c r="R13" s="104"/>
      <c r="S13" s="15"/>
      <c r="T13" s="15"/>
      <c r="U13" s="15"/>
      <c r="V13" s="15"/>
      <c r="W13" s="15"/>
      <c r="X13" s="15"/>
      <c r="Y13" s="15"/>
      <c r="Z13" s="15"/>
      <c r="AA13" s="15"/>
      <c r="AB13" s="15"/>
      <c r="AC13" s="15"/>
      <c r="AD13" s="15"/>
      <c r="AE13" s="15"/>
      <c r="AF13" s="15"/>
      <c r="AG13" s="15"/>
      <c r="AH13" s="15"/>
      <c r="AI13" s="15"/>
    </row>
    <row r="14" spans="1:35" ht="14.25"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87" t="s">
        <v>192</v>
      </c>
      <c r="C15" s="423"/>
      <c r="D15" s="488" t="s">
        <v>193</v>
      </c>
      <c r="E15" s="419"/>
      <c r="F15" s="419"/>
      <c r="G15" s="419"/>
      <c r="H15" s="419"/>
      <c r="I15" s="420"/>
      <c r="J15" s="106"/>
      <c r="K15" s="106"/>
      <c r="L15" s="106"/>
      <c r="M15" s="106"/>
      <c r="N15" s="106"/>
      <c r="O15" s="106"/>
      <c r="P15" s="106"/>
      <c r="Q15" s="106"/>
      <c r="R15" s="106"/>
      <c r="S15" s="15"/>
      <c r="T15" s="15"/>
      <c r="U15" s="15"/>
      <c r="V15" s="15"/>
      <c r="W15" s="15"/>
      <c r="X15" s="15"/>
      <c r="Y15" s="15"/>
      <c r="Z15" s="15"/>
      <c r="AA15" s="15"/>
      <c r="AB15" s="15"/>
      <c r="AC15" s="15"/>
      <c r="AD15" s="15"/>
      <c r="AE15" s="15"/>
      <c r="AF15" s="15"/>
      <c r="AG15" s="15"/>
      <c r="AH15" s="15"/>
      <c r="AI15" s="15"/>
    </row>
    <row r="16" spans="1:35" ht="21.75" customHeight="1" x14ac:dyDescent="0.25">
      <c r="A16" s="15"/>
      <c r="B16" s="489" t="s">
        <v>194</v>
      </c>
      <c r="C16" s="419"/>
      <c r="D16" s="419"/>
      <c r="E16" s="419"/>
      <c r="F16" s="419"/>
      <c r="G16" s="419"/>
      <c r="H16" s="419"/>
      <c r="I16" s="420"/>
      <c r="J16" s="107"/>
      <c r="K16" s="107"/>
      <c r="L16" s="107"/>
      <c r="M16" s="107"/>
      <c r="N16" s="107"/>
      <c r="O16" s="107"/>
      <c r="P16" s="107"/>
      <c r="Q16" s="107"/>
      <c r="R16" s="107"/>
      <c r="S16" s="15"/>
      <c r="T16" s="15"/>
      <c r="U16" s="15"/>
      <c r="V16" s="15"/>
      <c r="W16" s="15"/>
      <c r="X16" s="15"/>
      <c r="Y16" s="15"/>
      <c r="Z16" s="15"/>
      <c r="AA16" s="15"/>
      <c r="AB16" s="15"/>
      <c r="AC16" s="15"/>
      <c r="AD16" s="15"/>
      <c r="AE16" s="15"/>
      <c r="AF16" s="15"/>
      <c r="AG16" s="15"/>
      <c r="AH16" s="15"/>
      <c r="AI16" s="15"/>
    </row>
    <row r="17" spans="1:35" ht="14.25"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4.25" customHeight="1" x14ac:dyDescent="0.25">
      <c r="A18" s="15"/>
      <c r="B18" s="490" t="s">
        <v>195</v>
      </c>
      <c r="C18" s="491"/>
      <c r="D18" s="491"/>
      <c r="E18" s="491"/>
      <c r="F18" s="491"/>
      <c r="G18" s="491"/>
      <c r="H18" s="491"/>
      <c r="I18" s="432"/>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4.25" customHeight="1" x14ac:dyDescent="0.25">
      <c r="A19" s="15"/>
      <c r="B19" s="433"/>
      <c r="C19" s="473"/>
      <c r="D19" s="473"/>
      <c r="E19" s="473"/>
      <c r="F19" s="473"/>
      <c r="G19" s="473"/>
      <c r="H19" s="473"/>
      <c r="I19" s="434"/>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14.25" customHeight="1" x14ac:dyDescent="0.25">
      <c r="A20" s="15"/>
      <c r="B20" s="433"/>
      <c r="C20" s="473"/>
      <c r="D20" s="473"/>
      <c r="E20" s="473"/>
      <c r="F20" s="473"/>
      <c r="G20" s="473"/>
      <c r="H20" s="473"/>
      <c r="I20" s="434"/>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4.25" customHeight="1" x14ac:dyDescent="0.25">
      <c r="A21" s="15"/>
      <c r="B21" s="433"/>
      <c r="C21" s="473"/>
      <c r="D21" s="473"/>
      <c r="E21" s="473"/>
      <c r="F21" s="473"/>
      <c r="G21" s="473"/>
      <c r="H21" s="473"/>
      <c r="I21" s="434"/>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4.25" customHeight="1" x14ac:dyDescent="0.25">
      <c r="A22" s="15"/>
      <c r="B22" s="433"/>
      <c r="C22" s="473"/>
      <c r="D22" s="473"/>
      <c r="E22" s="473"/>
      <c r="F22" s="473"/>
      <c r="G22" s="473"/>
      <c r="H22" s="473"/>
      <c r="I22" s="434"/>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4.25" customHeight="1" x14ac:dyDescent="0.25">
      <c r="A23" s="15"/>
      <c r="B23" s="433"/>
      <c r="C23" s="473"/>
      <c r="D23" s="473"/>
      <c r="E23" s="473"/>
      <c r="F23" s="473"/>
      <c r="G23" s="473"/>
      <c r="H23" s="473"/>
      <c r="I23" s="434"/>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4.25" customHeight="1" x14ac:dyDescent="0.25">
      <c r="A24" s="15"/>
      <c r="B24" s="433"/>
      <c r="C24" s="473"/>
      <c r="D24" s="473"/>
      <c r="E24" s="473"/>
      <c r="F24" s="473"/>
      <c r="G24" s="473"/>
      <c r="H24" s="473"/>
      <c r="I24" s="434"/>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4.25" customHeight="1" x14ac:dyDescent="0.25">
      <c r="A25" s="15"/>
      <c r="B25" s="437"/>
      <c r="C25" s="447"/>
      <c r="D25" s="447"/>
      <c r="E25" s="447"/>
      <c r="F25" s="447"/>
      <c r="G25" s="447"/>
      <c r="H25" s="447"/>
      <c r="I25" s="438"/>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4.2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4.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4.25" customHeight="1" x14ac:dyDescent="0.25">
      <c r="A28" s="15"/>
      <c r="B28" s="15"/>
      <c r="C28" s="15"/>
      <c r="D28" s="15"/>
      <c r="E28" s="422" t="s">
        <v>196</v>
      </c>
      <c r="F28" s="419"/>
      <c r="G28" s="419"/>
      <c r="H28" s="419"/>
      <c r="I28" s="420"/>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59" t="str">
        <f>CONCATENATE("Items para Plan Operativo ",'PDI-03'!E53)</f>
        <v>Items para Plan Operativo Plan operativo 1. Promoción y visibilidad - nacional e internacional de la UTP y Gestión y mantenimiento de convenios, alianzas y redes</v>
      </c>
      <c r="C29" s="420"/>
      <c r="D29" s="108" t="s">
        <v>197</v>
      </c>
      <c r="E29" s="108" t="s">
        <v>198</v>
      </c>
      <c r="F29" s="108" t="s">
        <v>199</v>
      </c>
      <c r="G29" s="108" t="s">
        <v>200</v>
      </c>
      <c r="H29" s="108" t="s">
        <v>201</v>
      </c>
      <c r="I29" s="43" t="s">
        <v>202</v>
      </c>
      <c r="J29" s="18"/>
      <c r="K29" s="18"/>
      <c r="L29" s="18"/>
      <c r="M29" s="18"/>
      <c r="N29" s="18"/>
      <c r="O29" s="53"/>
      <c r="P29" s="18"/>
      <c r="Q29" s="18"/>
      <c r="R29" s="18"/>
      <c r="S29" s="18"/>
      <c r="T29" s="18"/>
      <c r="U29" s="18"/>
      <c r="V29" s="18"/>
      <c r="W29" s="18"/>
      <c r="X29" s="18"/>
      <c r="Y29" s="18"/>
      <c r="Z29" s="18"/>
      <c r="AA29" s="18"/>
      <c r="AB29" s="18"/>
      <c r="AC29" s="18"/>
      <c r="AD29" s="18"/>
      <c r="AE29" s="18"/>
      <c r="AF29" s="18"/>
      <c r="AG29" s="18"/>
      <c r="AH29" s="18"/>
      <c r="AI29" s="18"/>
    </row>
    <row r="30" spans="1:35" ht="33.75" customHeight="1" x14ac:dyDescent="0.3">
      <c r="A30" s="18"/>
      <c r="B30" s="108">
        <v>1</v>
      </c>
      <c r="C30" s="109" t="s">
        <v>203</v>
      </c>
      <c r="D30" s="110" t="s">
        <v>204</v>
      </c>
      <c r="E30" s="111">
        <v>398875000</v>
      </c>
      <c r="F30" s="111">
        <f t="shared" ref="F30:F38" si="0">+E30*1.032</f>
        <v>411639000</v>
      </c>
      <c r="G30" s="111">
        <f t="shared" ref="G30:H30" si="1">+F30*1.03</f>
        <v>423988170</v>
      </c>
      <c r="H30" s="111">
        <f t="shared" si="1"/>
        <v>436707815.10000002</v>
      </c>
      <c r="I30" s="112">
        <f t="shared" ref="I30:I39" si="2">E30+F30+G30+H30</f>
        <v>1671209985.0999999</v>
      </c>
      <c r="J30" s="18"/>
      <c r="K30" s="18"/>
      <c r="L30" s="18"/>
      <c r="M30" s="18"/>
      <c r="N30" s="18"/>
      <c r="O30" s="50"/>
      <c r="P30" s="18"/>
      <c r="Q30" s="18"/>
      <c r="R30" s="18"/>
      <c r="S30" s="18"/>
      <c r="T30" s="18"/>
      <c r="U30" s="18"/>
      <c r="V30" s="18"/>
      <c r="W30" s="18"/>
      <c r="X30" s="18"/>
      <c r="Y30" s="18"/>
      <c r="Z30" s="18"/>
      <c r="AA30" s="18"/>
      <c r="AB30" s="18"/>
      <c r="AC30" s="18"/>
      <c r="AD30" s="18"/>
      <c r="AE30" s="18"/>
      <c r="AF30" s="18"/>
      <c r="AG30" s="18"/>
      <c r="AH30" s="18"/>
      <c r="AI30" s="18"/>
    </row>
    <row r="31" spans="1:35" ht="14.25" customHeight="1" x14ac:dyDescent="0.3">
      <c r="A31" s="18"/>
      <c r="B31" s="108">
        <v>2</v>
      </c>
      <c r="C31" s="109" t="s">
        <v>205</v>
      </c>
      <c r="D31" s="110"/>
      <c r="E31" s="111"/>
      <c r="F31" s="111">
        <f t="shared" si="0"/>
        <v>0</v>
      </c>
      <c r="G31" s="111">
        <f t="shared" ref="G31:H31" si="3">+F31*1.03</f>
        <v>0</v>
      </c>
      <c r="H31" s="111">
        <f t="shared" si="3"/>
        <v>0</v>
      </c>
      <c r="I31" s="112">
        <f t="shared" si="2"/>
        <v>0</v>
      </c>
      <c r="J31" s="18"/>
      <c r="K31" s="18"/>
      <c r="L31" s="18"/>
      <c r="M31" s="113"/>
      <c r="N31" s="18"/>
      <c r="O31" s="50"/>
      <c r="P31" s="18"/>
      <c r="Q31" s="18"/>
      <c r="R31" s="18"/>
      <c r="S31" s="18"/>
      <c r="T31" s="18"/>
      <c r="U31" s="20"/>
      <c r="V31" s="20"/>
      <c r="W31" s="20"/>
      <c r="X31" s="20"/>
      <c r="Y31" s="20"/>
      <c r="Z31" s="20"/>
      <c r="AA31" s="20"/>
      <c r="AB31" s="20"/>
      <c r="AC31" s="20"/>
      <c r="AD31" s="20"/>
      <c r="AE31" s="20"/>
      <c r="AF31" s="20"/>
      <c r="AG31" s="20"/>
      <c r="AH31" s="20"/>
      <c r="AI31" s="20"/>
    </row>
    <row r="32" spans="1:35" ht="14.25" customHeight="1" x14ac:dyDescent="0.3">
      <c r="A32" s="18"/>
      <c r="B32" s="108">
        <v>3</v>
      </c>
      <c r="C32" s="109" t="s">
        <v>206</v>
      </c>
      <c r="D32" s="110"/>
      <c r="E32" s="111"/>
      <c r="F32" s="111">
        <f t="shared" si="0"/>
        <v>0</v>
      </c>
      <c r="G32" s="111">
        <f t="shared" ref="G32:H32" si="4">+F32*1.03</f>
        <v>0</v>
      </c>
      <c r="H32" s="111">
        <f t="shared" si="4"/>
        <v>0</v>
      </c>
      <c r="I32" s="112">
        <f t="shared" si="2"/>
        <v>0</v>
      </c>
      <c r="J32" s="18"/>
      <c r="K32" s="18"/>
      <c r="L32" s="18"/>
      <c r="M32" s="18"/>
      <c r="N32" s="18"/>
      <c r="O32" s="50"/>
      <c r="P32" s="18"/>
      <c r="Q32" s="18"/>
      <c r="R32" s="18"/>
      <c r="S32" s="18"/>
      <c r="T32" s="18"/>
      <c r="U32" s="20"/>
      <c r="V32" s="20"/>
      <c r="W32" s="20"/>
      <c r="X32" s="20"/>
      <c r="Y32" s="20"/>
      <c r="Z32" s="20"/>
      <c r="AA32" s="20"/>
      <c r="AB32" s="20"/>
      <c r="AC32" s="20"/>
      <c r="AD32" s="20"/>
      <c r="AE32" s="20"/>
      <c r="AF32" s="20"/>
      <c r="AG32" s="20"/>
      <c r="AH32" s="20"/>
      <c r="AI32" s="20"/>
    </row>
    <row r="33" spans="1:35" ht="14.25" customHeight="1" x14ac:dyDescent="0.3">
      <c r="A33" s="18"/>
      <c r="B33" s="108">
        <v>4</v>
      </c>
      <c r="C33" s="109" t="s">
        <v>207</v>
      </c>
      <c r="D33" s="110"/>
      <c r="E33" s="111"/>
      <c r="F33" s="111">
        <f t="shared" si="0"/>
        <v>0</v>
      </c>
      <c r="G33" s="111">
        <f t="shared" ref="G33:H33" si="5">+F33*1.03</f>
        <v>0</v>
      </c>
      <c r="H33" s="111">
        <f t="shared" si="5"/>
        <v>0</v>
      </c>
      <c r="I33" s="112">
        <f t="shared" si="2"/>
        <v>0</v>
      </c>
      <c r="J33" s="18"/>
      <c r="K33" s="18"/>
      <c r="L33" s="18"/>
      <c r="M33" s="18"/>
      <c r="N33" s="18"/>
      <c r="O33" s="50"/>
      <c r="P33" s="18"/>
      <c r="Q33" s="18"/>
      <c r="R33" s="18"/>
      <c r="S33" s="18"/>
      <c r="T33" s="18"/>
      <c r="U33" s="20"/>
      <c r="V33" s="20"/>
      <c r="W33" s="20"/>
      <c r="X33" s="20"/>
      <c r="Y33" s="20"/>
      <c r="Z33" s="20"/>
      <c r="AA33" s="20"/>
      <c r="AB33" s="20"/>
      <c r="AC33" s="20"/>
      <c r="AD33" s="20"/>
      <c r="AE33" s="20"/>
      <c r="AF33" s="20"/>
      <c r="AG33" s="20"/>
      <c r="AH33" s="20"/>
      <c r="AI33" s="20"/>
    </row>
    <row r="34" spans="1:35" ht="14.25" customHeight="1" x14ac:dyDescent="0.3">
      <c r="A34" s="18"/>
      <c r="B34" s="108">
        <v>5</v>
      </c>
      <c r="C34" s="109" t="s">
        <v>208</v>
      </c>
      <c r="D34" s="110"/>
      <c r="E34" s="111">
        <v>101492302</v>
      </c>
      <c r="F34" s="111">
        <f t="shared" si="0"/>
        <v>104740055.664</v>
      </c>
      <c r="G34" s="111">
        <f t="shared" ref="G34:H34" si="6">+F34*1.03</f>
        <v>107882257.33392</v>
      </c>
      <c r="H34" s="111">
        <f t="shared" si="6"/>
        <v>111118725.0539376</v>
      </c>
      <c r="I34" s="112">
        <f t="shared" si="2"/>
        <v>425233340.05185765</v>
      </c>
      <c r="J34" s="18"/>
      <c r="K34" s="18"/>
      <c r="L34" s="18"/>
      <c r="M34" s="18"/>
      <c r="N34" s="18"/>
      <c r="O34" s="50"/>
      <c r="P34" s="18"/>
      <c r="Q34" s="18"/>
      <c r="R34" s="18"/>
      <c r="S34" s="18"/>
      <c r="T34" s="18"/>
      <c r="U34" s="20"/>
      <c r="V34" s="20"/>
      <c r="W34" s="20"/>
      <c r="X34" s="20"/>
      <c r="Y34" s="20"/>
      <c r="Z34" s="20"/>
      <c r="AA34" s="20"/>
      <c r="AB34" s="20"/>
      <c r="AC34" s="20"/>
      <c r="AD34" s="20"/>
      <c r="AE34" s="20"/>
      <c r="AF34" s="20"/>
      <c r="AG34" s="20"/>
      <c r="AH34" s="20"/>
      <c r="AI34" s="20"/>
    </row>
    <row r="35" spans="1:35" ht="14.25" customHeight="1" x14ac:dyDescent="0.3">
      <c r="A35" s="18"/>
      <c r="B35" s="108">
        <v>6</v>
      </c>
      <c r="C35" s="109" t="s">
        <v>209</v>
      </c>
      <c r="D35" s="110"/>
      <c r="E35" s="111">
        <v>28703034</v>
      </c>
      <c r="F35" s="111">
        <f t="shared" si="0"/>
        <v>29621531.088</v>
      </c>
      <c r="G35" s="111">
        <f t="shared" ref="G35:H35" si="7">+F35*1.03</f>
        <v>30510177.020640001</v>
      </c>
      <c r="H35" s="111">
        <f t="shared" si="7"/>
        <v>31425482.331259202</v>
      </c>
      <c r="I35" s="112">
        <f t="shared" si="2"/>
        <v>120260224.43989921</v>
      </c>
      <c r="J35" s="18"/>
      <c r="K35" s="18"/>
      <c r="L35" s="18"/>
      <c r="M35" s="18"/>
      <c r="N35" s="18"/>
      <c r="O35" s="50"/>
      <c r="P35" s="18"/>
      <c r="Q35" s="18"/>
      <c r="R35" s="18"/>
      <c r="S35" s="18"/>
      <c r="T35" s="18"/>
      <c r="U35" s="20"/>
      <c r="V35" s="20"/>
      <c r="W35" s="20"/>
      <c r="X35" s="20"/>
      <c r="Y35" s="20"/>
      <c r="Z35" s="20"/>
      <c r="AA35" s="20"/>
      <c r="AB35" s="20"/>
      <c r="AC35" s="20"/>
      <c r="AD35" s="20"/>
      <c r="AE35" s="20"/>
      <c r="AF35" s="20"/>
      <c r="AG35" s="20"/>
      <c r="AH35" s="20"/>
      <c r="AI35" s="20"/>
    </row>
    <row r="36" spans="1:35" ht="14.25" customHeight="1" x14ac:dyDescent="0.3">
      <c r="A36" s="18"/>
      <c r="B36" s="108">
        <v>7</v>
      </c>
      <c r="C36" s="109" t="s">
        <v>210</v>
      </c>
      <c r="D36" s="110"/>
      <c r="E36" s="111"/>
      <c r="F36" s="111">
        <f t="shared" si="0"/>
        <v>0</v>
      </c>
      <c r="G36" s="111">
        <f t="shared" ref="G36:H36" si="8">+F36*1.03</f>
        <v>0</v>
      </c>
      <c r="H36" s="111">
        <f t="shared" si="8"/>
        <v>0</v>
      </c>
      <c r="I36" s="112">
        <f t="shared" si="2"/>
        <v>0</v>
      </c>
      <c r="J36" s="18"/>
      <c r="K36" s="18"/>
      <c r="L36" s="18"/>
      <c r="M36" s="18"/>
      <c r="N36" s="18"/>
      <c r="O36" s="50"/>
      <c r="P36" s="18"/>
      <c r="Q36" s="18"/>
      <c r="R36" s="18"/>
      <c r="S36" s="18"/>
      <c r="T36" s="18"/>
      <c r="U36" s="20"/>
      <c r="V36" s="20"/>
      <c r="W36" s="20"/>
      <c r="X36" s="20"/>
      <c r="Y36" s="20"/>
      <c r="Z36" s="20"/>
      <c r="AA36" s="20"/>
      <c r="AB36" s="20"/>
      <c r="AC36" s="20"/>
      <c r="AD36" s="20"/>
      <c r="AE36" s="20"/>
      <c r="AF36" s="20"/>
      <c r="AG36" s="20"/>
      <c r="AH36" s="20"/>
      <c r="AI36" s="20"/>
    </row>
    <row r="37" spans="1:35" ht="14.25" customHeight="1" x14ac:dyDescent="0.3">
      <c r="A37" s="18"/>
      <c r="B37" s="108">
        <v>8</v>
      </c>
      <c r="C37" s="109" t="s">
        <v>211</v>
      </c>
      <c r="D37" s="110"/>
      <c r="E37" s="111"/>
      <c r="F37" s="111">
        <f t="shared" si="0"/>
        <v>0</v>
      </c>
      <c r="G37" s="111">
        <f t="shared" ref="G37:H37" si="9">+F37*1.03</f>
        <v>0</v>
      </c>
      <c r="H37" s="111">
        <f t="shared" si="9"/>
        <v>0</v>
      </c>
      <c r="I37" s="112">
        <f t="shared" si="2"/>
        <v>0</v>
      </c>
      <c r="J37" s="18"/>
      <c r="K37" s="18"/>
      <c r="L37" s="18"/>
      <c r="M37" s="18"/>
      <c r="N37" s="18"/>
      <c r="O37" s="50"/>
      <c r="P37" s="18"/>
      <c r="Q37" s="18"/>
      <c r="R37" s="18"/>
      <c r="S37" s="18"/>
      <c r="T37" s="18"/>
      <c r="U37" s="20"/>
      <c r="V37" s="20"/>
      <c r="W37" s="20"/>
      <c r="X37" s="20"/>
      <c r="Y37" s="20"/>
      <c r="Z37" s="20"/>
      <c r="AA37" s="20"/>
      <c r="AB37" s="20"/>
      <c r="AC37" s="20"/>
      <c r="AD37" s="20"/>
      <c r="AE37" s="20"/>
      <c r="AF37" s="20"/>
      <c r="AG37" s="20"/>
      <c r="AH37" s="20"/>
      <c r="AI37" s="20"/>
    </row>
    <row r="38" spans="1:35" ht="14.25" customHeight="1" x14ac:dyDescent="0.3">
      <c r="A38" s="18"/>
      <c r="B38" s="108">
        <v>9</v>
      </c>
      <c r="C38" s="109" t="s">
        <v>212</v>
      </c>
      <c r="D38" s="110"/>
      <c r="E38" s="111"/>
      <c r="F38" s="111">
        <f t="shared" si="0"/>
        <v>0</v>
      </c>
      <c r="G38" s="111">
        <f t="shared" ref="G38:H38" si="10">+F38*1.03</f>
        <v>0</v>
      </c>
      <c r="H38" s="111">
        <f t="shared" si="10"/>
        <v>0</v>
      </c>
      <c r="I38" s="112">
        <f t="shared" si="2"/>
        <v>0</v>
      </c>
      <c r="J38" s="18"/>
      <c r="K38" s="18"/>
      <c r="L38" s="18"/>
      <c r="M38" s="18"/>
      <c r="N38" s="18"/>
      <c r="O38" s="50"/>
      <c r="P38" s="18"/>
      <c r="Q38" s="18"/>
      <c r="R38" s="18"/>
      <c r="S38" s="18"/>
      <c r="T38" s="18"/>
      <c r="U38" s="20"/>
      <c r="V38" s="20"/>
      <c r="W38" s="20"/>
      <c r="X38" s="20"/>
      <c r="Y38" s="20"/>
      <c r="Z38" s="20"/>
      <c r="AA38" s="20"/>
      <c r="AB38" s="20"/>
      <c r="AC38" s="20"/>
      <c r="AD38" s="20"/>
      <c r="AE38" s="20"/>
      <c r="AF38" s="20"/>
      <c r="AG38" s="20"/>
      <c r="AH38" s="20"/>
      <c r="AI38" s="20"/>
    </row>
    <row r="39" spans="1:35" ht="14.25" customHeight="1" x14ac:dyDescent="0.3">
      <c r="A39" s="18"/>
      <c r="B39" s="18"/>
      <c r="C39" s="485" t="s">
        <v>202</v>
      </c>
      <c r="D39" s="420"/>
      <c r="E39" s="114">
        <f t="shared" ref="E39:H39" si="11">SUM(E30:E38)</f>
        <v>529070336</v>
      </c>
      <c r="F39" s="114">
        <f t="shared" si="11"/>
        <v>546000586.75200009</v>
      </c>
      <c r="G39" s="114">
        <f t="shared" si="11"/>
        <v>562380604.35456002</v>
      </c>
      <c r="H39" s="114">
        <f t="shared" si="11"/>
        <v>579252022.48519683</v>
      </c>
      <c r="I39" s="114">
        <f t="shared" si="2"/>
        <v>2216703549.5917568</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4.25" customHeight="1" x14ac:dyDescent="0.3">
      <c r="A40" s="18"/>
      <c r="B40" s="115"/>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72" t="s">
        <v>213</v>
      </c>
      <c r="C41" s="473"/>
      <c r="D41" s="473"/>
      <c r="E41" s="473"/>
      <c r="F41" s="473"/>
      <c r="G41" s="473"/>
      <c r="H41" s="473"/>
      <c r="I41" s="473"/>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16"/>
      <c r="C42" s="18"/>
      <c r="D42" s="18"/>
      <c r="E42" s="37"/>
      <c r="F42" s="117"/>
      <c r="G42" s="117"/>
      <c r="H42" s="117"/>
      <c r="I42" s="117"/>
      <c r="J42" s="117"/>
      <c r="K42" s="117"/>
      <c r="L42" s="117"/>
      <c r="M42" s="117"/>
      <c r="N42" s="117"/>
      <c r="O42" s="117"/>
      <c r="P42" s="117"/>
      <c r="Q42" s="117"/>
      <c r="R42" s="117"/>
      <c r="S42" s="18"/>
      <c r="T42" s="18"/>
      <c r="U42" s="20"/>
      <c r="V42" s="20"/>
      <c r="W42" s="20"/>
      <c r="X42" s="20"/>
      <c r="Y42" s="20"/>
      <c r="Z42" s="20"/>
      <c r="AA42" s="20"/>
      <c r="AB42" s="20"/>
      <c r="AC42" s="20"/>
      <c r="AD42" s="20"/>
      <c r="AE42" s="20"/>
      <c r="AF42" s="20"/>
      <c r="AG42" s="20"/>
      <c r="AH42" s="20"/>
      <c r="AI42" s="20"/>
    </row>
    <row r="43" spans="1:35" ht="14.25" customHeight="1" x14ac:dyDescent="0.3">
      <c r="A43" s="18"/>
      <c r="B43" s="15"/>
      <c r="C43" s="15"/>
      <c r="D43" s="15"/>
      <c r="E43" s="422" t="s">
        <v>196</v>
      </c>
      <c r="F43" s="419"/>
      <c r="G43" s="419"/>
      <c r="H43" s="419"/>
      <c r="I43" s="420"/>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4.25" customHeight="1" x14ac:dyDescent="0.3">
      <c r="A44" s="18"/>
      <c r="B44" s="459" t="str">
        <f>CONCATENATE("Items para Plan Operativo ",'PDI-03'!E54)</f>
        <v>Items para Plan Operativo Plan operativo 2. Movilidad nacional e Internacional</v>
      </c>
      <c r="C44" s="420"/>
      <c r="D44" s="108" t="s">
        <v>197</v>
      </c>
      <c r="E44" s="108" t="s">
        <v>198</v>
      </c>
      <c r="F44" s="108" t="s">
        <v>199</v>
      </c>
      <c r="G44" s="108" t="s">
        <v>200</v>
      </c>
      <c r="H44" s="108" t="s">
        <v>201</v>
      </c>
      <c r="I44" s="43" t="s">
        <v>202</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4.25" customHeight="1" x14ac:dyDescent="0.3">
      <c r="A45" s="18"/>
      <c r="B45" s="108">
        <v>1</v>
      </c>
      <c r="C45" s="109" t="s">
        <v>203</v>
      </c>
      <c r="D45" s="110"/>
      <c r="E45" s="118"/>
      <c r="F45" s="118">
        <f t="shared" ref="F45:F53" si="12">+E45*1.032</f>
        <v>0</v>
      </c>
      <c r="G45" s="118">
        <f t="shared" ref="G45:H45" si="13">+F45*1.03</f>
        <v>0</v>
      </c>
      <c r="H45" s="118">
        <f t="shared" si="13"/>
        <v>0</v>
      </c>
      <c r="I45" s="112">
        <f t="shared" ref="I45:I54" si="14">E45+F45+G45+H45</f>
        <v>0</v>
      </c>
      <c r="J45" s="18"/>
      <c r="K45" s="18"/>
      <c r="L45" s="18"/>
      <c r="M45" s="18"/>
      <c r="N45" s="18"/>
      <c r="O45" s="18"/>
      <c r="P45" s="18"/>
      <c r="Q45" s="18"/>
      <c r="R45" s="18"/>
      <c r="S45" s="18"/>
      <c r="T45" s="119"/>
      <c r="U45" s="20"/>
      <c r="V45" s="20"/>
      <c r="W45" s="20"/>
      <c r="X45" s="20"/>
      <c r="Y45" s="20"/>
      <c r="Z45" s="20"/>
      <c r="AA45" s="20"/>
      <c r="AB45" s="20"/>
      <c r="AC45" s="20"/>
      <c r="AD45" s="20"/>
      <c r="AE45" s="20"/>
      <c r="AF45" s="20"/>
      <c r="AG45" s="20"/>
      <c r="AH45" s="20"/>
      <c r="AI45" s="20"/>
    </row>
    <row r="46" spans="1:35" ht="14.25" customHeight="1" x14ac:dyDescent="0.3">
      <c r="A46" s="18"/>
      <c r="B46" s="108">
        <v>2</v>
      </c>
      <c r="C46" s="109" t="s">
        <v>205</v>
      </c>
      <c r="D46" s="110"/>
      <c r="E46" s="118"/>
      <c r="F46" s="118">
        <f t="shared" si="12"/>
        <v>0</v>
      </c>
      <c r="G46" s="118">
        <f t="shared" ref="G46:H46" si="15">+F46*1.03</f>
        <v>0</v>
      </c>
      <c r="H46" s="118">
        <f t="shared" si="15"/>
        <v>0</v>
      </c>
      <c r="I46" s="112">
        <f t="shared" si="14"/>
        <v>0</v>
      </c>
      <c r="J46" s="18"/>
      <c r="K46" s="18"/>
      <c r="L46" s="18"/>
      <c r="M46" s="18"/>
      <c r="N46" s="18"/>
      <c r="O46" s="18"/>
      <c r="P46" s="18"/>
      <c r="Q46" s="18"/>
      <c r="R46" s="18"/>
      <c r="S46" s="18"/>
      <c r="T46" s="120"/>
      <c r="U46" s="121"/>
      <c r="V46" s="121"/>
      <c r="W46" s="121"/>
      <c r="X46" s="20"/>
      <c r="Y46" s="20"/>
      <c r="Z46" s="20"/>
      <c r="AA46" s="20"/>
      <c r="AB46" s="20"/>
      <c r="AC46" s="20"/>
      <c r="AD46" s="20"/>
      <c r="AE46" s="20"/>
      <c r="AF46" s="20"/>
      <c r="AG46" s="20"/>
      <c r="AH46" s="20"/>
      <c r="AI46" s="20"/>
    </row>
    <row r="47" spans="1:35" ht="14.25" customHeight="1" x14ac:dyDescent="0.3">
      <c r="A47" s="18"/>
      <c r="B47" s="108">
        <v>3</v>
      </c>
      <c r="C47" s="109" t="s">
        <v>206</v>
      </c>
      <c r="D47" s="110"/>
      <c r="E47" s="118"/>
      <c r="F47" s="118">
        <f t="shared" si="12"/>
        <v>0</v>
      </c>
      <c r="G47" s="118">
        <f t="shared" ref="G47:H47" si="16">+F47*1.03</f>
        <v>0</v>
      </c>
      <c r="H47" s="118">
        <f t="shared" si="16"/>
        <v>0</v>
      </c>
      <c r="I47" s="112">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4.25" customHeight="1" x14ac:dyDescent="0.3">
      <c r="A48" s="18"/>
      <c r="B48" s="108">
        <v>4</v>
      </c>
      <c r="C48" s="109" t="s">
        <v>207</v>
      </c>
      <c r="D48" s="110"/>
      <c r="E48" s="118"/>
      <c r="F48" s="118">
        <f t="shared" si="12"/>
        <v>0</v>
      </c>
      <c r="G48" s="118">
        <f t="shared" ref="G48:H48" si="17">+F48*1.03</f>
        <v>0</v>
      </c>
      <c r="H48" s="118">
        <f t="shared" si="17"/>
        <v>0</v>
      </c>
      <c r="I48" s="112">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4.25" customHeight="1" x14ac:dyDescent="0.3">
      <c r="A49" s="18"/>
      <c r="B49" s="108">
        <v>5</v>
      </c>
      <c r="C49" s="109" t="s">
        <v>208</v>
      </c>
      <c r="D49" s="110"/>
      <c r="E49" s="118"/>
      <c r="F49" s="118">
        <f t="shared" si="12"/>
        <v>0</v>
      </c>
      <c r="G49" s="118">
        <f t="shared" ref="G49:H49" si="18">+F49*1.03</f>
        <v>0</v>
      </c>
      <c r="H49" s="118">
        <f t="shared" si="18"/>
        <v>0</v>
      </c>
      <c r="I49" s="112">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4.25" customHeight="1" x14ac:dyDescent="0.3">
      <c r="A50" s="15"/>
      <c r="B50" s="108">
        <v>6</v>
      </c>
      <c r="C50" s="109" t="s">
        <v>209</v>
      </c>
      <c r="D50" s="110"/>
      <c r="E50" s="118"/>
      <c r="F50" s="118">
        <f t="shared" si="12"/>
        <v>0</v>
      </c>
      <c r="G50" s="118">
        <f t="shared" ref="G50:H50" si="19">+F50*1.03</f>
        <v>0</v>
      </c>
      <c r="H50" s="118">
        <f t="shared" si="19"/>
        <v>0</v>
      </c>
      <c r="I50" s="112">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4.25" customHeight="1" x14ac:dyDescent="0.3">
      <c r="A51" s="15"/>
      <c r="B51" s="108">
        <v>7</v>
      </c>
      <c r="C51" s="109" t="s">
        <v>210</v>
      </c>
      <c r="D51" s="110"/>
      <c r="E51" s="118"/>
      <c r="F51" s="118">
        <f t="shared" si="12"/>
        <v>0</v>
      </c>
      <c r="G51" s="118">
        <f t="shared" ref="G51:H51" si="20">+F51*1.03</f>
        <v>0</v>
      </c>
      <c r="H51" s="118">
        <f t="shared" si="20"/>
        <v>0</v>
      </c>
      <c r="I51" s="112">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4.25" customHeight="1" x14ac:dyDescent="0.3">
      <c r="A52" s="15"/>
      <c r="B52" s="108">
        <v>8</v>
      </c>
      <c r="C52" s="109" t="s">
        <v>211</v>
      </c>
      <c r="D52" s="110"/>
      <c r="E52" s="118"/>
      <c r="F52" s="118">
        <f t="shared" si="12"/>
        <v>0</v>
      </c>
      <c r="G52" s="118">
        <f t="shared" ref="G52:H52" si="21">+F52*1.03</f>
        <v>0</v>
      </c>
      <c r="H52" s="118">
        <f t="shared" si="21"/>
        <v>0</v>
      </c>
      <c r="I52" s="112">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4.25" customHeight="1" x14ac:dyDescent="0.3">
      <c r="A53" s="15"/>
      <c r="B53" s="108">
        <v>9</v>
      </c>
      <c r="C53" s="109" t="s">
        <v>212</v>
      </c>
      <c r="D53" s="110"/>
      <c r="E53" s="118"/>
      <c r="F53" s="118">
        <f t="shared" si="12"/>
        <v>0</v>
      </c>
      <c r="G53" s="118">
        <f t="shared" ref="G53:H53" si="22">+F53*1.03</f>
        <v>0</v>
      </c>
      <c r="H53" s="118">
        <f t="shared" si="22"/>
        <v>0</v>
      </c>
      <c r="I53" s="112">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4.25" customHeight="1" x14ac:dyDescent="0.3">
      <c r="A54" s="15"/>
      <c r="B54" s="18"/>
      <c r="C54" s="485" t="s">
        <v>202</v>
      </c>
      <c r="D54" s="420"/>
      <c r="E54" s="114">
        <f t="shared" ref="E54:H54" si="23">SUM(E45:E53)</f>
        <v>0</v>
      </c>
      <c r="F54" s="114">
        <f t="shared" si="23"/>
        <v>0</v>
      </c>
      <c r="G54" s="114">
        <f t="shared" si="23"/>
        <v>0</v>
      </c>
      <c r="H54" s="114">
        <f t="shared" si="23"/>
        <v>0</v>
      </c>
      <c r="I54" s="114">
        <f t="shared" si="14"/>
        <v>0</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4.25" customHeight="1" x14ac:dyDescent="0.3">
      <c r="A55" s="15"/>
      <c r="B55" s="115"/>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hidden="1" customHeight="1" x14ac:dyDescent="0.3">
      <c r="A56" s="15"/>
      <c r="B56" s="472" t="s">
        <v>214</v>
      </c>
      <c r="C56" s="473"/>
      <c r="D56" s="473"/>
      <c r="E56" s="473"/>
      <c r="F56" s="473"/>
      <c r="G56" s="473"/>
      <c r="H56" s="473"/>
      <c r="I56" s="473"/>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4.25" hidden="1"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4.25" hidden="1" customHeight="1" x14ac:dyDescent="0.3">
      <c r="A58" s="15"/>
      <c r="B58" s="15"/>
      <c r="C58" s="15"/>
      <c r="D58" s="15"/>
      <c r="E58" s="422" t="s">
        <v>196</v>
      </c>
      <c r="F58" s="419"/>
      <c r="G58" s="419"/>
      <c r="H58" s="419"/>
      <c r="I58" s="420"/>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4.25" hidden="1" customHeight="1" x14ac:dyDescent="0.3">
      <c r="A59" s="15"/>
      <c r="B59" s="459" t="str">
        <f>CONCATENATE("Items para Plan Operativo ",'PDI-03'!E55)</f>
        <v xml:space="preserve">Items para Plan Operativo </v>
      </c>
      <c r="C59" s="420"/>
      <c r="D59" s="108" t="s">
        <v>197</v>
      </c>
      <c r="E59" s="108" t="s">
        <v>198</v>
      </c>
      <c r="F59" s="108" t="s">
        <v>199</v>
      </c>
      <c r="G59" s="108" t="s">
        <v>200</v>
      </c>
      <c r="H59" s="108" t="s">
        <v>201</v>
      </c>
      <c r="I59" s="43" t="s">
        <v>202</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4.25" hidden="1" customHeight="1" x14ac:dyDescent="0.3">
      <c r="A60" s="15"/>
      <c r="B60" s="108">
        <v>1</v>
      </c>
      <c r="C60" s="109" t="s">
        <v>203</v>
      </c>
      <c r="D60" s="110"/>
      <c r="E60" s="118"/>
      <c r="F60" s="118">
        <f t="shared" ref="F60:F68" si="24">+E60*1.032</f>
        <v>0</v>
      </c>
      <c r="G60" s="118">
        <f t="shared" ref="G60:H60" si="25">+F60*1.03</f>
        <v>0</v>
      </c>
      <c r="H60" s="118">
        <f t="shared" si="25"/>
        <v>0</v>
      </c>
      <c r="I60" s="112">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4.25" hidden="1" customHeight="1" x14ac:dyDescent="0.3">
      <c r="A61" s="15"/>
      <c r="B61" s="108">
        <v>2</v>
      </c>
      <c r="C61" s="109" t="s">
        <v>205</v>
      </c>
      <c r="D61" s="110"/>
      <c r="E61" s="118"/>
      <c r="F61" s="118">
        <f t="shared" si="24"/>
        <v>0</v>
      </c>
      <c r="G61" s="118">
        <f t="shared" ref="G61:H61" si="27">+F61*1.03</f>
        <v>0</v>
      </c>
      <c r="H61" s="118">
        <f t="shared" si="27"/>
        <v>0</v>
      </c>
      <c r="I61" s="112">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4.25" hidden="1" customHeight="1" x14ac:dyDescent="0.3">
      <c r="A62" s="15"/>
      <c r="B62" s="108">
        <v>3</v>
      </c>
      <c r="C62" s="109" t="s">
        <v>206</v>
      </c>
      <c r="D62" s="110"/>
      <c r="E62" s="118"/>
      <c r="F62" s="118">
        <f t="shared" si="24"/>
        <v>0</v>
      </c>
      <c r="G62" s="118">
        <f t="shared" ref="G62:H62" si="28">+F62*1.03</f>
        <v>0</v>
      </c>
      <c r="H62" s="118">
        <f t="shared" si="28"/>
        <v>0</v>
      </c>
      <c r="I62" s="112">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4.25" hidden="1" customHeight="1" x14ac:dyDescent="0.3">
      <c r="A63" s="15"/>
      <c r="B63" s="108">
        <v>4</v>
      </c>
      <c r="C63" s="109" t="s">
        <v>207</v>
      </c>
      <c r="D63" s="110"/>
      <c r="E63" s="118"/>
      <c r="F63" s="118">
        <f t="shared" si="24"/>
        <v>0</v>
      </c>
      <c r="G63" s="118">
        <f t="shared" ref="G63:H63" si="29">+F63*1.03</f>
        <v>0</v>
      </c>
      <c r="H63" s="118">
        <f t="shared" si="29"/>
        <v>0</v>
      </c>
      <c r="I63" s="112">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4.25" hidden="1" customHeight="1" x14ac:dyDescent="0.3">
      <c r="A64" s="15"/>
      <c r="B64" s="108">
        <v>5</v>
      </c>
      <c r="C64" s="109" t="s">
        <v>208</v>
      </c>
      <c r="D64" s="110"/>
      <c r="E64" s="118"/>
      <c r="F64" s="118">
        <f t="shared" si="24"/>
        <v>0</v>
      </c>
      <c r="G64" s="118">
        <f t="shared" ref="G64:H64" si="30">+F64*1.03</f>
        <v>0</v>
      </c>
      <c r="H64" s="118">
        <f t="shared" si="30"/>
        <v>0</v>
      </c>
      <c r="I64" s="112">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4.25" hidden="1" customHeight="1" x14ac:dyDescent="0.3">
      <c r="A65" s="15"/>
      <c r="B65" s="108">
        <f t="shared" ref="B65:B68" si="31">1+B64</f>
        <v>6</v>
      </c>
      <c r="C65" s="109" t="s">
        <v>209</v>
      </c>
      <c r="D65" s="110"/>
      <c r="E65" s="118"/>
      <c r="F65" s="118">
        <f t="shared" si="24"/>
        <v>0</v>
      </c>
      <c r="G65" s="118">
        <f t="shared" ref="G65:H65" si="32">+F65*1.03</f>
        <v>0</v>
      </c>
      <c r="H65" s="118">
        <f t="shared" si="32"/>
        <v>0</v>
      </c>
      <c r="I65" s="112">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4.25" hidden="1" customHeight="1" x14ac:dyDescent="0.3">
      <c r="A66" s="15"/>
      <c r="B66" s="108">
        <f t="shared" si="31"/>
        <v>7</v>
      </c>
      <c r="C66" s="109" t="s">
        <v>210</v>
      </c>
      <c r="D66" s="87"/>
      <c r="E66" s="118"/>
      <c r="F66" s="118">
        <f t="shared" si="24"/>
        <v>0</v>
      </c>
      <c r="G66" s="118">
        <f t="shared" ref="G66:H66" si="33">+F66*1.03</f>
        <v>0</v>
      </c>
      <c r="H66" s="118">
        <f t="shared" si="33"/>
        <v>0</v>
      </c>
      <c r="I66" s="112">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4.25" hidden="1" customHeight="1" x14ac:dyDescent="0.3">
      <c r="A67" s="15"/>
      <c r="B67" s="108">
        <f t="shared" si="31"/>
        <v>8</v>
      </c>
      <c r="C67" s="109" t="s">
        <v>211</v>
      </c>
      <c r="D67" s="110"/>
      <c r="E67" s="118"/>
      <c r="F67" s="118">
        <f t="shared" si="24"/>
        <v>0</v>
      </c>
      <c r="G67" s="118">
        <f t="shared" ref="G67:H67" si="34">+F67*1.03</f>
        <v>0</v>
      </c>
      <c r="H67" s="118">
        <f t="shared" si="34"/>
        <v>0</v>
      </c>
      <c r="I67" s="112">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4.25" hidden="1" customHeight="1" x14ac:dyDescent="0.3">
      <c r="A68" s="15"/>
      <c r="B68" s="108">
        <f t="shared" si="31"/>
        <v>9</v>
      </c>
      <c r="C68" s="109" t="s">
        <v>212</v>
      </c>
      <c r="D68" s="110"/>
      <c r="E68" s="118"/>
      <c r="F68" s="118">
        <f t="shared" si="24"/>
        <v>0</v>
      </c>
      <c r="G68" s="118">
        <f t="shared" ref="G68:H68" si="35">+F68*1.03</f>
        <v>0</v>
      </c>
      <c r="H68" s="118">
        <f t="shared" si="35"/>
        <v>0</v>
      </c>
      <c r="I68" s="112">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4.25" hidden="1" customHeight="1" x14ac:dyDescent="0.3">
      <c r="A69" s="15"/>
      <c r="B69" s="18"/>
      <c r="C69" s="485" t="s">
        <v>202</v>
      </c>
      <c r="D69" s="420"/>
      <c r="E69" s="114">
        <f t="shared" ref="E69:H69" si="36">SUM(E60:E68)</f>
        <v>0</v>
      </c>
      <c r="F69" s="114">
        <f t="shared" si="36"/>
        <v>0</v>
      </c>
      <c r="G69" s="114">
        <f t="shared" si="36"/>
        <v>0</v>
      </c>
      <c r="H69" s="114">
        <f t="shared" si="36"/>
        <v>0</v>
      </c>
      <c r="I69" s="114">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4.25" hidden="1" customHeight="1" x14ac:dyDescent="0.3">
      <c r="A70" s="15"/>
      <c r="B70" s="115"/>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4.2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72" t="s">
        <v>215</v>
      </c>
      <c r="C72" s="473"/>
      <c r="D72" s="473"/>
      <c r="E72" s="473"/>
      <c r="F72" s="473"/>
      <c r="G72" s="473"/>
      <c r="H72" s="473"/>
      <c r="I72" s="473"/>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4.2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4.25" hidden="1" customHeight="1" x14ac:dyDescent="0.3">
      <c r="A74" s="15"/>
      <c r="B74" s="15"/>
      <c r="C74" s="15"/>
      <c r="D74" s="15"/>
      <c r="E74" s="422" t="s">
        <v>196</v>
      </c>
      <c r="F74" s="419"/>
      <c r="G74" s="419"/>
      <c r="H74" s="419"/>
      <c r="I74" s="420"/>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4.25" hidden="1" customHeight="1" x14ac:dyDescent="0.3">
      <c r="A75" s="15"/>
      <c r="B75" s="459" t="str">
        <f>CONCATENATE("Items para Plan Operativo ",'PDI-03'!E56)</f>
        <v xml:space="preserve">Items para Plan Operativo </v>
      </c>
      <c r="C75" s="420"/>
      <c r="D75" s="108" t="s">
        <v>197</v>
      </c>
      <c r="E75" s="108" t="s">
        <v>198</v>
      </c>
      <c r="F75" s="108" t="s">
        <v>199</v>
      </c>
      <c r="G75" s="108" t="s">
        <v>200</v>
      </c>
      <c r="H75" s="108" t="s">
        <v>201</v>
      </c>
      <c r="I75" s="43" t="s">
        <v>202</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4.25" hidden="1" customHeight="1" x14ac:dyDescent="0.3">
      <c r="A76" s="15"/>
      <c r="B76" s="108">
        <v>1</v>
      </c>
      <c r="C76" s="109" t="s">
        <v>203</v>
      </c>
      <c r="D76" s="110"/>
      <c r="E76" s="118"/>
      <c r="F76" s="118">
        <f t="shared" ref="F76:F84" si="37">+E76*1.032</f>
        <v>0</v>
      </c>
      <c r="G76" s="118">
        <f t="shared" ref="G76:H76" si="38">+F76*1.03</f>
        <v>0</v>
      </c>
      <c r="H76" s="118">
        <f t="shared" si="38"/>
        <v>0</v>
      </c>
      <c r="I76" s="112">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4.25" hidden="1" customHeight="1" x14ac:dyDescent="0.3">
      <c r="A77" s="15"/>
      <c r="B77" s="108">
        <v>2</v>
      </c>
      <c r="C77" s="109" t="s">
        <v>205</v>
      </c>
      <c r="D77" s="110"/>
      <c r="E77" s="118"/>
      <c r="F77" s="118">
        <f t="shared" si="37"/>
        <v>0</v>
      </c>
      <c r="G77" s="118">
        <f t="shared" ref="G77:H77" si="40">+F77*1.03</f>
        <v>0</v>
      </c>
      <c r="H77" s="118">
        <f t="shared" si="40"/>
        <v>0</v>
      </c>
      <c r="I77" s="112">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4.25" hidden="1" customHeight="1" x14ac:dyDescent="0.3">
      <c r="A78" s="15"/>
      <c r="B78" s="108">
        <v>3</v>
      </c>
      <c r="C78" s="109" t="s">
        <v>206</v>
      </c>
      <c r="D78" s="110"/>
      <c r="E78" s="118"/>
      <c r="F78" s="118">
        <f t="shared" si="37"/>
        <v>0</v>
      </c>
      <c r="G78" s="118">
        <f t="shared" ref="G78:H78" si="41">+F78*1.03</f>
        <v>0</v>
      </c>
      <c r="H78" s="118">
        <f t="shared" si="41"/>
        <v>0</v>
      </c>
      <c r="I78" s="112">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4.25" hidden="1" customHeight="1" x14ac:dyDescent="0.3">
      <c r="A79" s="15"/>
      <c r="B79" s="108">
        <v>4</v>
      </c>
      <c r="C79" s="109" t="s">
        <v>207</v>
      </c>
      <c r="D79" s="110"/>
      <c r="E79" s="118"/>
      <c r="F79" s="118">
        <f t="shared" si="37"/>
        <v>0</v>
      </c>
      <c r="G79" s="118">
        <f t="shared" ref="G79:H79" si="42">+F79*1.03</f>
        <v>0</v>
      </c>
      <c r="H79" s="118">
        <f t="shared" si="42"/>
        <v>0</v>
      </c>
      <c r="I79" s="112">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4.25" hidden="1" customHeight="1" x14ac:dyDescent="0.3">
      <c r="A80" s="15"/>
      <c r="B80" s="108">
        <v>5</v>
      </c>
      <c r="C80" s="109" t="s">
        <v>208</v>
      </c>
      <c r="D80" s="110"/>
      <c r="E80" s="118"/>
      <c r="F80" s="118">
        <f t="shared" si="37"/>
        <v>0</v>
      </c>
      <c r="G80" s="118">
        <f t="shared" ref="G80:H80" si="43">+F80*1.03</f>
        <v>0</v>
      </c>
      <c r="H80" s="118">
        <f t="shared" si="43"/>
        <v>0</v>
      </c>
      <c r="I80" s="112">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4.25" hidden="1" customHeight="1" x14ac:dyDescent="0.3">
      <c r="A81" s="15"/>
      <c r="B81" s="108">
        <f t="shared" ref="B81:B84" si="44">1+B80</f>
        <v>6</v>
      </c>
      <c r="C81" s="109" t="s">
        <v>209</v>
      </c>
      <c r="D81" s="110"/>
      <c r="E81" s="118"/>
      <c r="F81" s="118">
        <f t="shared" si="37"/>
        <v>0</v>
      </c>
      <c r="G81" s="118">
        <f t="shared" ref="G81:H81" si="45">+F81*1.03</f>
        <v>0</v>
      </c>
      <c r="H81" s="118">
        <f t="shared" si="45"/>
        <v>0</v>
      </c>
      <c r="I81" s="112">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4.25" hidden="1" customHeight="1" x14ac:dyDescent="0.3">
      <c r="A82" s="15"/>
      <c r="B82" s="108">
        <f t="shared" si="44"/>
        <v>7</v>
      </c>
      <c r="C82" s="109" t="s">
        <v>210</v>
      </c>
      <c r="D82" s="87"/>
      <c r="E82" s="118"/>
      <c r="F82" s="118">
        <f t="shared" si="37"/>
        <v>0</v>
      </c>
      <c r="G82" s="118">
        <f t="shared" ref="G82:H82" si="46">+F82*1.03</f>
        <v>0</v>
      </c>
      <c r="H82" s="118">
        <f t="shared" si="46"/>
        <v>0</v>
      </c>
      <c r="I82" s="112">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4.25" hidden="1" customHeight="1" x14ac:dyDescent="0.3">
      <c r="A83" s="15"/>
      <c r="B83" s="108">
        <f t="shared" si="44"/>
        <v>8</v>
      </c>
      <c r="C83" s="109" t="s">
        <v>211</v>
      </c>
      <c r="D83" s="110"/>
      <c r="E83" s="118"/>
      <c r="F83" s="118">
        <f t="shared" si="37"/>
        <v>0</v>
      </c>
      <c r="G83" s="118">
        <f t="shared" ref="G83:H83" si="47">+F83*1.03</f>
        <v>0</v>
      </c>
      <c r="H83" s="118">
        <f t="shared" si="47"/>
        <v>0</v>
      </c>
      <c r="I83" s="112">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4.25" hidden="1" customHeight="1" x14ac:dyDescent="0.3">
      <c r="A84" s="15"/>
      <c r="B84" s="108">
        <f t="shared" si="44"/>
        <v>9</v>
      </c>
      <c r="C84" s="109" t="s">
        <v>212</v>
      </c>
      <c r="D84" s="110"/>
      <c r="E84" s="118"/>
      <c r="F84" s="118">
        <f t="shared" si="37"/>
        <v>0</v>
      </c>
      <c r="G84" s="118">
        <f t="shared" ref="G84:H84" si="48">+F84*1.03</f>
        <v>0</v>
      </c>
      <c r="H84" s="118">
        <f t="shared" si="48"/>
        <v>0</v>
      </c>
      <c r="I84" s="112">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4.25" hidden="1" customHeight="1" x14ac:dyDescent="0.3">
      <c r="A85" s="15"/>
      <c r="B85" s="18"/>
      <c r="C85" s="485" t="s">
        <v>202</v>
      </c>
      <c r="D85" s="420"/>
      <c r="E85" s="114">
        <f t="shared" ref="E85:H85" si="49">SUM(E76:E84)</f>
        <v>0</v>
      </c>
      <c r="F85" s="114">
        <f t="shared" si="49"/>
        <v>0</v>
      </c>
      <c r="G85" s="114">
        <f t="shared" si="49"/>
        <v>0</v>
      </c>
      <c r="H85" s="114">
        <f t="shared" si="49"/>
        <v>0</v>
      </c>
      <c r="I85" s="114">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4.2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4.2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72" t="s">
        <v>216</v>
      </c>
      <c r="C88" s="473"/>
      <c r="D88" s="473"/>
      <c r="E88" s="473"/>
      <c r="F88" s="473"/>
      <c r="G88" s="473"/>
      <c r="H88" s="473"/>
      <c r="I88" s="473"/>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4.2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4.2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4.25" hidden="1" customHeight="1" x14ac:dyDescent="0.3">
      <c r="A91" s="15"/>
      <c r="B91" s="15"/>
      <c r="C91" s="15"/>
      <c r="D91" s="15"/>
      <c r="E91" s="422" t="s">
        <v>196</v>
      </c>
      <c r="F91" s="419"/>
      <c r="G91" s="419"/>
      <c r="H91" s="419"/>
      <c r="I91" s="420"/>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4.25" hidden="1" customHeight="1" x14ac:dyDescent="0.3">
      <c r="A92" s="15"/>
      <c r="B92" s="459" t="str">
        <f>CONCATENATE("Items para Plan Operativo ",'PDI-03'!E57)</f>
        <v xml:space="preserve">Items para Plan Operativo </v>
      </c>
      <c r="C92" s="420"/>
      <c r="D92" s="108" t="s">
        <v>197</v>
      </c>
      <c r="E92" s="108" t="s">
        <v>198</v>
      </c>
      <c r="F92" s="108" t="s">
        <v>199</v>
      </c>
      <c r="G92" s="108" t="s">
        <v>200</v>
      </c>
      <c r="H92" s="108" t="s">
        <v>201</v>
      </c>
      <c r="I92" s="43" t="s">
        <v>202</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4.25" hidden="1" customHeight="1" x14ac:dyDescent="0.3">
      <c r="A93" s="15"/>
      <c r="B93" s="108">
        <v>1</v>
      </c>
      <c r="C93" s="109" t="s">
        <v>203</v>
      </c>
      <c r="D93" s="110"/>
      <c r="E93" s="118"/>
      <c r="F93" s="118">
        <f t="shared" ref="F93:F101" si="50">+E93*1.032</f>
        <v>0</v>
      </c>
      <c r="G93" s="118">
        <f t="shared" ref="G93:H93" si="51">+F93*1.03</f>
        <v>0</v>
      </c>
      <c r="H93" s="118">
        <f t="shared" si="51"/>
        <v>0</v>
      </c>
      <c r="I93" s="112">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4.25" hidden="1" customHeight="1" x14ac:dyDescent="0.3">
      <c r="A94" s="15"/>
      <c r="B94" s="108">
        <v>2</v>
      </c>
      <c r="C94" s="109" t="s">
        <v>205</v>
      </c>
      <c r="D94" s="110"/>
      <c r="E94" s="118"/>
      <c r="F94" s="118">
        <f t="shared" si="50"/>
        <v>0</v>
      </c>
      <c r="G94" s="118">
        <f t="shared" ref="G94:H94" si="53">+F94*1.03</f>
        <v>0</v>
      </c>
      <c r="H94" s="118">
        <f t="shared" si="53"/>
        <v>0</v>
      </c>
      <c r="I94" s="112">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4.25" hidden="1" customHeight="1" x14ac:dyDescent="0.3">
      <c r="A95" s="15"/>
      <c r="B95" s="108">
        <v>3</v>
      </c>
      <c r="C95" s="109" t="s">
        <v>206</v>
      </c>
      <c r="D95" s="110"/>
      <c r="E95" s="118"/>
      <c r="F95" s="118">
        <f t="shared" si="50"/>
        <v>0</v>
      </c>
      <c r="G95" s="118">
        <f t="shared" ref="G95:H95" si="54">+F95*1.03</f>
        <v>0</v>
      </c>
      <c r="H95" s="118">
        <f t="shared" si="54"/>
        <v>0</v>
      </c>
      <c r="I95" s="112">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4.25" hidden="1" customHeight="1" x14ac:dyDescent="0.3">
      <c r="A96" s="15"/>
      <c r="B96" s="108">
        <v>4</v>
      </c>
      <c r="C96" s="109" t="s">
        <v>207</v>
      </c>
      <c r="D96" s="110"/>
      <c r="E96" s="118"/>
      <c r="F96" s="118">
        <f t="shared" si="50"/>
        <v>0</v>
      </c>
      <c r="G96" s="118">
        <f t="shared" ref="G96:H96" si="55">+F96*1.03</f>
        <v>0</v>
      </c>
      <c r="H96" s="118">
        <f t="shared" si="55"/>
        <v>0</v>
      </c>
      <c r="I96" s="112">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4.25" hidden="1" customHeight="1" x14ac:dyDescent="0.3">
      <c r="A97" s="15"/>
      <c r="B97" s="108">
        <v>5</v>
      </c>
      <c r="C97" s="109" t="s">
        <v>208</v>
      </c>
      <c r="D97" s="110"/>
      <c r="E97" s="118"/>
      <c r="F97" s="118">
        <f t="shared" si="50"/>
        <v>0</v>
      </c>
      <c r="G97" s="118">
        <f t="shared" ref="G97:H97" si="56">+F97*1.03</f>
        <v>0</v>
      </c>
      <c r="H97" s="118">
        <f t="shared" si="56"/>
        <v>0</v>
      </c>
      <c r="I97" s="112">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4.25" hidden="1" customHeight="1" x14ac:dyDescent="0.3">
      <c r="A98" s="15"/>
      <c r="B98" s="108">
        <f t="shared" ref="B98:B101" si="57">1+B97</f>
        <v>6</v>
      </c>
      <c r="C98" s="109" t="s">
        <v>209</v>
      </c>
      <c r="D98" s="110"/>
      <c r="E98" s="118"/>
      <c r="F98" s="118">
        <f t="shared" si="50"/>
        <v>0</v>
      </c>
      <c r="G98" s="118">
        <f t="shared" ref="G98:H98" si="58">+F98*1.03</f>
        <v>0</v>
      </c>
      <c r="H98" s="118">
        <f t="shared" si="58"/>
        <v>0</v>
      </c>
      <c r="I98" s="112">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4.25" hidden="1" customHeight="1" x14ac:dyDescent="0.3">
      <c r="A99" s="15"/>
      <c r="B99" s="108">
        <f t="shared" si="57"/>
        <v>7</v>
      </c>
      <c r="C99" s="109" t="s">
        <v>210</v>
      </c>
      <c r="D99" s="87"/>
      <c r="E99" s="118"/>
      <c r="F99" s="118">
        <f t="shared" si="50"/>
        <v>0</v>
      </c>
      <c r="G99" s="118">
        <f t="shared" ref="G99:H99" si="59">+F99*1.03</f>
        <v>0</v>
      </c>
      <c r="H99" s="118">
        <f t="shared" si="59"/>
        <v>0</v>
      </c>
      <c r="I99" s="112">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4.25" hidden="1" customHeight="1" x14ac:dyDescent="0.3">
      <c r="A100" s="15"/>
      <c r="B100" s="108">
        <f t="shared" si="57"/>
        <v>8</v>
      </c>
      <c r="C100" s="109" t="s">
        <v>211</v>
      </c>
      <c r="D100" s="110"/>
      <c r="E100" s="118"/>
      <c r="F100" s="118">
        <f t="shared" si="50"/>
        <v>0</v>
      </c>
      <c r="G100" s="118">
        <f t="shared" ref="G100:H100" si="60">+F100*1.03</f>
        <v>0</v>
      </c>
      <c r="H100" s="118">
        <f t="shared" si="60"/>
        <v>0</v>
      </c>
      <c r="I100" s="112">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4.25" hidden="1" customHeight="1" x14ac:dyDescent="0.3">
      <c r="A101" s="15"/>
      <c r="B101" s="108">
        <f t="shared" si="57"/>
        <v>9</v>
      </c>
      <c r="C101" s="109" t="s">
        <v>212</v>
      </c>
      <c r="D101" s="110"/>
      <c r="E101" s="118"/>
      <c r="F101" s="118">
        <f t="shared" si="50"/>
        <v>0</v>
      </c>
      <c r="G101" s="118">
        <f t="shared" ref="G101:H101" si="61">+F101*1.03</f>
        <v>0</v>
      </c>
      <c r="H101" s="118">
        <f t="shared" si="61"/>
        <v>0</v>
      </c>
      <c r="I101" s="112">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4.25" hidden="1" customHeight="1" x14ac:dyDescent="0.3">
      <c r="A102" s="15"/>
      <c r="B102" s="20"/>
      <c r="C102" s="485" t="s">
        <v>202</v>
      </c>
      <c r="D102" s="420"/>
      <c r="E102" s="114">
        <f t="shared" ref="E102:H102" si="62">SUM(E93:E101)</f>
        <v>0</v>
      </c>
      <c r="F102" s="114">
        <f t="shared" si="62"/>
        <v>0</v>
      </c>
      <c r="G102" s="114">
        <f t="shared" si="62"/>
        <v>0</v>
      </c>
      <c r="H102" s="114">
        <f t="shared" si="62"/>
        <v>0</v>
      </c>
      <c r="I102" s="114">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4.2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4.2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72" t="s">
        <v>217</v>
      </c>
      <c r="C105" s="473"/>
      <c r="D105" s="473"/>
      <c r="E105" s="473"/>
      <c r="F105" s="473"/>
      <c r="G105" s="473"/>
      <c r="H105" s="473"/>
      <c r="I105" s="473"/>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4.2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41" t="s">
        <v>167</v>
      </c>
      <c r="C107" s="459" t="s">
        <v>218</v>
      </c>
      <c r="D107" s="419"/>
      <c r="E107" s="420"/>
      <c r="F107" s="422" t="s">
        <v>219</v>
      </c>
      <c r="G107" s="419"/>
      <c r="H107" s="419"/>
      <c r="I107" s="419"/>
      <c r="J107" s="419"/>
      <c r="K107" s="419"/>
      <c r="L107" s="420"/>
      <c r="M107" s="59"/>
      <c r="N107" s="59"/>
      <c r="O107" s="59"/>
      <c r="P107" s="59"/>
      <c r="Q107" s="59"/>
      <c r="R107" s="59"/>
      <c r="S107" s="59"/>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42"/>
      <c r="C108" s="474" t="s">
        <v>198</v>
      </c>
      <c r="D108" s="474" t="s">
        <v>220</v>
      </c>
      <c r="E108" s="474" t="s">
        <v>221</v>
      </c>
      <c r="F108" s="484" t="s">
        <v>222</v>
      </c>
      <c r="G108" s="484" t="s">
        <v>223</v>
      </c>
      <c r="H108" s="480" t="s">
        <v>224</v>
      </c>
      <c r="I108" s="480" t="s">
        <v>225</v>
      </c>
      <c r="J108" s="480" t="s">
        <v>226</v>
      </c>
      <c r="K108" s="480" t="s">
        <v>227</v>
      </c>
      <c r="L108" s="480" t="s">
        <v>228</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42"/>
      <c r="C109" s="442"/>
      <c r="D109" s="442"/>
      <c r="E109" s="442"/>
      <c r="F109" s="442"/>
      <c r="G109" s="442"/>
      <c r="H109" s="442"/>
      <c r="I109" s="442"/>
      <c r="J109" s="442"/>
      <c r="K109" s="442"/>
      <c r="L109" s="442"/>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42"/>
      <c r="C110" s="442"/>
      <c r="D110" s="442"/>
      <c r="E110" s="442"/>
      <c r="F110" s="442"/>
      <c r="G110" s="442"/>
      <c r="H110" s="442"/>
      <c r="I110" s="442"/>
      <c r="J110" s="442"/>
      <c r="K110" s="442"/>
      <c r="L110" s="442"/>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42"/>
      <c r="C111" s="442"/>
      <c r="D111" s="442"/>
      <c r="E111" s="442"/>
      <c r="F111" s="442"/>
      <c r="G111" s="442"/>
      <c r="H111" s="442"/>
      <c r="I111" s="442"/>
      <c r="J111" s="442"/>
      <c r="K111" s="442"/>
      <c r="L111" s="442"/>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4.25" customHeight="1" x14ac:dyDescent="0.25">
      <c r="A112" s="15"/>
      <c r="B112" s="443"/>
      <c r="C112" s="443"/>
      <c r="D112" s="443"/>
      <c r="E112" s="443"/>
      <c r="F112" s="443"/>
      <c r="G112" s="443"/>
      <c r="H112" s="443"/>
      <c r="I112" s="443"/>
      <c r="J112" s="443"/>
      <c r="K112" s="443"/>
      <c r="L112" s="443"/>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81" customHeight="1" x14ac:dyDescent="0.25">
      <c r="A113" s="15"/>
      <c r="B113" s="79" t="s">
        <v>229</v>
      </c>
      <c r="C113" s="122">
        <f>+E39</f>
        <v>529070336</v>
      </c>
      <c r="D113" s="391">
        <v>87432334</v>
      </c>
      <c r="E113" s="122">
        <f t="shared" ref="E113:E117" si="63">C113-D113</f>
        <v>441638002</v>
      </c>
      <c r="F113" s="123"/>
      <c r="G113" s="123"/>
      <c r="H113" s="123"/>
      <c r="I113" s="123"/>
      <c r="J113" s="123"/>
      <c r="K113" s="123"/>
      <c r="L113" s="123"/>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customHeight="1" x14ac:dyDescent="0.25">
      <c r="A114" s="15"/>
      <c r="B114" s="79" t="str">
        <f>'PDI-03'!E54</f>
        <v>Plan operativo 2. Movilidad nacional e Internacional</v>
      </c>
      <c r="C114" s="122">
        <f>+E54</f>
        <v>0</v>
      </c>
      <c r="D114" s="122">
        <v>0</v>
      </c>
      <c r="E114" s="122">
        <f t="shared" si="63"/>
        <v>0</v>
      </c>
      <c r="F114" s="123"/>
      <c r="G114" s="123"/>
      <c r="H114" s="123"/>
      <c r="I114" s="123"/>
      <c r="J114" s="123"/>
      <c r="K114" s="123"/>
      <c r="L114" s="123"/>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hidden="1" customHeight="1" x14ac:dyDescent="0.25">
      <c r="A115" s="15"/>
      <c r="B115" s="79">
        <f>'PDI-03'!E55</f>
        <v>0</v>
      </c>
      <c r="C115" s="122">
        <f>E69</f>
        <v>0</v>
      </c>
      <c r="D115" s="122">
        <v>0</v>
      </c>
      <c r="E115" s="122">
        <f t="shared" si="63"/>
        <v>0</v>
      </c>
      <c r="F115" s="123"/>
      <c r="G115" s="123"/>
      <c r="H115" s="123"/>
      <c r="I115" s="123"/>
      <c r="J115" s="123"/>
      <c r="K115" s="123"/>
      <c r="L115" s="123"/>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79">
        <f>'PDI-03'!E56</f>
        <v>0</v>
      </c>
      <c r="C116" s="122">
        <f>E85</f>
        <v>0</v>
      </c>
      <c r="D116" s="122">
        <v>0</v>
      </c>
      <c r="E116" s="122">
        <f t="shared" si="63"/>
        <v>0</v>
      </c>
      <c r="F116" s="123"/>
      <c r="G116" s="123"/>
      <c r="H116" s="123"/>
      <c r="I116" s="123"/>
      <c r="J116" s="123"/>
      <c r="K116" s="123"/>
      <c r="L116" s="123"/>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9">
        <f>'PDI-03'!E57</f>
        <v>0</v>
      </c>
      <c r="C117" s="122">
        <f>E102</f>
        <v>0</v>
      </c>
      <c r="D117" s="122">
        <v>0</v>
      </c>
      <c r="E117" s="122">
        <f t="shared" si="63"/>
        <v>0</v>
      </c>
      <c r="F117" s="123"/>
      <c r="G117" s="123"/>
      <c r="H117" s="123"/>
      <c r="I117" s="123"/>
      <c r="J117" s="123"/>
      <c r="K117" s="123"/>
      <c r="L117" s="123"/>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4.25" customHeight="1" x14ac:dyDescent="0.25">
      <c r="A118" s="15"/>
      <c r="B118" s="114" t="s">
        <v>230</v>
      </c>
      <c r="C118" s="114">
        <f t="shared" ref="C118:E118" si="64">SUM(C113:C117)</f>
        <v>529070336</v>
      </c>
      <c r="D118" s="114">
        <f t="shared" si="64"/>
        <v>87432334</v>
      </c>
      <c r="E118" s="114">
        <f t="shared" si="64"/>
        <v>441638002</v>
      </c>
      <c r="F118" s="124"/>
      <c r="G118" s="124"/>
      <c r="H118" s="125"/>
      <c r="I118" s="126"/>
      <c r="J118" s="126"/>
      <c r="K118" s="126"/>
      <c r="L118" s="126"/>
      <c r="M118" s="126"/>
      <c r="N118" s="15"/>
      <c r="O118" s="15"/>
      <c r="P118" s="126"/>
      <c r="Q118" s="126"/>
      <c r="R118" s="15"/>
      <c r="S118" s="15"/>
      <c r="T118" s="15"/>
      <c r="U118" s="15"/>
      <c r="V118" s="15"/>
      <c r="W118" s="15"/>
      <c r="X118" s="15"/>
      <c r="Y118" s="15"/>
      <c r="Z118" s="15"/>
      <c r="AA118" s="15"/>
      <c r="AB118" s="15"/>
      <c r="AC118" s="15"/>
      <c r="AD118" s="15"/>
      <c r="AE118" s="15"/>
      <c r="AF118" s="15"/>
      <c r="AG118" s="15"/>
      <c r="AH118" s="15"/>
      <c r="AI118" s="15"/>
    </row>
    <row r="119" spans="1:35" ht="14.25" customHeight="1" x14ac:dyDescent="0.3">
      <c r="A119" s="15"/>
      <c r="B119" s="15"/>
      <c r="C119" s="127" t="s">
        <v>231</v>
      </c>
      <c r="D119" s="128">
        <f>D118/C118</f>
        <v>0.16525654161793715</v>
      </c>
      <c r="E119" s="128">
        <f>E118/C118</f>
        <v>0.83474345838206288</v>
      </c>
      <c r="F119" s="15"/>
      <c r="G119" s="15"/>
      <c r="H119" s="15"/>
      <c r="I119" s="129"/>
      <c r="J119" s="129"/>
      <c r="K119" s="129"/>
      <c r="L119" s="18"/>
      <c r="M119" s="130">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4.25" customHeight="1" x14ac:dyDescent="0.3">
      <c r="A120" s="15"/>
      <c r="B120" s="15"/>
      <c r="C120" s="131">
        <f>D119+E119</f>
        <v>1</v>
      </c>
      <c r="D120" s="15"/>
      <c r="E120" s="130">
        <v>-57003193.562899947</v>
      </c>
      <c r="F120" s="130"/>
      <c r="G120" s="130"/>
      <c r="H120" s="130"/>
      <c r="I120" s="130"/>
      <c r="J120" s="130"/>
      <c r="K120" s="130"/>
      <c r="L120" s="130"/>
      <c r="M120" s="130">
        <v>54047675.089101434</v>
      </c>
      <c r="N120" s="117"/>
      <c r="O120" s="117"/>
      <c r="P120" s="113"/>
      <c r="Q120" s="113"/>
      <c r="R120" s="15"/>
      <c r="S120" s="15"/>
      <c r="T120" s="15"/>
      <c r="U120" s="15"/>
      <c r="V120" s="15"/>
      <c r="W120" s="15"/>
      <c r="X120" s="15"/>
      <c r="Y120" s="15"/>
      <c r="Z120" s="15"/>
      <c r="AA120" s="15"/>
      <c r="AB120" s="15"/>
      <c r="AC120" s="15"/>
      <c r="AD120" s="15"/>
      <c r="AE120" s="15"/>
      <c r="AF120" s="15"/>
      <c r="AG120" s="15"/>
      <c r="AH120" s="15"/>
      <c r="AI120" s="15"/>
    </row>
    <row r="121" spans="1:35" ht="14.2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72" t="s">
        <v>232</v>
      </c>
      <c r="C122" s="473"/>
      <c r="D122" s="473"/>
      <c r="E122" s="473"/>
      <c r="F122" s="473"/>
      <c r="G122" s="473"/>
      <c r="H122" s="473"/>
      <c r="I122" s="473"/>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4.2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41" t="s">
        <v>167</v>
      </c>
      <c r="C124" s="459" t="s">
        <v>233</v>
      </c>
      <c r="D124" s="419"/>
      <c r="E124" s="420"/>
      <c r="F124" s="422" t="s">
        <v>219</v>
      </c>
      <c r="G124" s="419"/>
      <c r="H124" s="419"/>
      <c r="I124" s="419"/>
      <c r="J124" s="419"/>
      <c r="K124" s="419"/>
      <c r="L124" s="420"/>
      <c r="M124" s="59"/>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42"/>
      <c r="C125" s="474" t="s">
        <v>234</v>
      </c>
      <c r="D125" s="474" t="s">
        <v>235</v>
      </c>
      <c r="E125" s="474" t="s">
        <v>236</v>
      </c>
      <c r="F125" s="480" t="s">
        <v>222</v>
      </c>
      <c r="G125" s="480" t="s">
        <v>223</v>
      </c>
      <c r="H125" s="480" t="s">
        <v>224</v>
      </c>
      <c r="I125" s="480" t="s">
        <v>225</v>
      </c>
      <c r="J125" s="480" t="s">
        <v>226</v>
      </c>
      <c r="K125" s="480" t="s">
        <v>227</v>
      </c>
      <c r="L125" s="480" t="s">
        <v>228</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42"/>
      <c r="C126" s="442"/>
      <c r="D126" s="442"/>
      <c r="E126" s="442"/>
      <c r="F126" s="442"/>
      <c r="G126" s="442"/>
      <c r="H126" s="442"/>
      <c r="I126" s="442"/>
      <c r="J126" s="442"/>
      <c r="K126" s="442"/>
      <c r="L126" s="442"/>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42"/>
      <c r="C127" s="442"/>
      <c r="D127" s="442"/>
      <c r="E127" s="442"/>
      <c r="F127" s="442"/>
      <c r="G127" s="442"/>
      <c r="H127" s="442"/>
      <c r="I127" s="442"/>
      <c r="J127" s="442"/>
      <c r="K127" s="442"/>
      <c r="L127" s="442"/>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43"/>
      <c r="C128" s="443"/>
      <c r="D128" s="443"/>
      <c r="E128" s="443"/>
      <c r="F128" s="443"/>
      <c r="G128" s="443"/>
      <c r="H128" s="443"/>
      <c r="I128" s="443"/>
      <c r="J128" s="443"/>
      <c r="K128" s="443"/>
      <c r="L128" s="443"/>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78" customHeight="1" x14ac:dyDescent="0.25">
      <c r="A129" s="15"/>
      <c r="B129" s="79" t="str">
        <f>'PDI-03'!E53</f>
        <v>Plan operativo 1. Promoción y visibilidad - nacional e internacional de la UTP y Gestión y mantenimiento de convenios, alianzas y redes</v>
      </c>
      <c r="C129" s="122">
        <f>+F39</f>
        <v>546000586.75200009</v>
      </c>
      <c r="D129" s="122">
        <f t="shared" ref="D129:D133" si="65">D113*1.032</f>
        <v>90230168.688000008</v>
      </c>
      <c r="E129" s="122">
        <f t="shared" ref="E129:E133" si="66">C129-D129</f>
        <v>455770418.06400007</v>
      </c>
      <c r="F129" s="471"/>
      <c r="G129" s="471"/>
      <c r="H129" s="471"/>
      <c r="I129" s="471"/>
      <c r="J129" s="471"/>
      <c r="K129" s="471"/>
      <c r="L129" s="479"/>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customHeight="1" x14ac:dyDescent="0.25">
      <c r="A130" s="15"/>
      <c r="B130" s="79" t="str">
        <f>'PDI-03'!E54</f>
        <v>Plan operativo 2. Movilidad nacional e Internacional</v>
      </c>
      <c r="C130" s="122">
        <f>+F54</f>
        <v>0</v>
      </c>
      <c r="D130" s="122">
        <f t="shared" si="65"/>
        <v>0</v>
      </c>
      <c r="E130" s="122">
        <f t="shared" si="66"/>
        <v>0</v>
      </c>
      <c r="F130" s="442"/>
      <c r="G130" s="442"/>
      <c r="H130" s="442"/>
      <c r="I130" s="442"/>
      <c r="J130" s="442"/>
      <c r="K130" s="442"/>
      <c r="L130" s="442"/>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hidden="1" customHeight="1" x14ac:dyDescent="0.25">
      <c r="A131" s="15"/>
      <c r="B131" s="79">
        <f>'PDI-03'!E55</f>
        <v>0</v>
      </c>
      <c r="C131" s="122">
        <f>F69</f>
        <v>0</v>
      </c>
      <c r="D131" s="122">
        <f t="shared" si="65"/>
        <v>0</v>
      </c>
      <c r="E131" s="122">
        <f t="shared" si="66"/>
        <v>0</v>
      </c>
      <c r="F131" s="442"/>
      <c r="G131" s="442"/>
      <c r="H131" s="442"/>
      <c r="I131" s="442"/>
      <c r="J131" s="442"/>
      <c r="K131" s="442"/>
      <c r="L131" s="442"/>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79">
        <f>'PDI-03'!E56</f>
        <v>0</v>
      </c>
      <c r="C132" s="122">
        <f>F85</f>
        <v>0</v>
      </c>
      <c r="D132" s="122">
        <f t="shared" si="65"/>
        <v>0</v>
      </c>
      <c r="E132" s="122">
        <f t="shared" si="66"/>
        <v>0</v>
      </c>
      <c r="F132" s="442"/>
      <c r="G132" s="442"/>
      <c r="H132" s="442"/>
      <c r="I132" s="442"/>
      <c r="J132" s="442"/>
      <c r="K132" s="442"/>
      <c r="L132" s="442"/>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0.75" customHeight="1" x14ac:dyDescent="0.25">
      <c r="A133" s="15"/>
      <c r="B133" s="79">
        <f>'PDI-03'!E57</f>
        <v>0</v>
      </c>
      <c r="C133" s="122">
        <f>F102</f>
        <v>0</v>
      </c>
      <c r="D133" s="122">
        <f t="shared" si="65"/>
        <v>0</v>
      </c>
      <c r="E133" s="122">
        <f t="shared" si="66"/>
        <v>0</v>
      </c>
      <c r="F133" s="443"/>
      <c r="G133" s="443"/>
      <c r="H133" s="443"/>
      <c r="I133" s="443"/>
      <c r="J133" s="443"/>
      <c r="K133" s="443"/>
      <c r="L133" s="443"/>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4.25" customHeight="1" x14ac:dyDescent="0.25">
      <c r="A134" s="15"/>
      <c r="B134" s="114" t="s">
        <v>230</v>
      </c>
      <c r="C134" s="114">
        <f t="shared" ref="C134:E134" si="67">SUM(C129:C133)</f>
        <v>546000586.75200009</v>
      </c>
      <c r="D134" s="114">
        <f t="shared" si="67"/>
        <v>90230168.688000008</v>
      </c>
      <c r="E134" s="114">
        <f t="shared" si="67"/>
        <v>455770418.06400007</v>
      </c>
      <c r="F134" s="125"/>
      <c r="G134" s="125"/>
      <c r="H134" s="125"/>
      <c r="I134" s="126"/>
      <c r="J134" s="126"/>
      <c r="K134" s="126"/>
      <c r="L134" s="126"/>
      <c r="M134" s="126"/>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4.25" customHeight="1" x14ac:dyDescent="0.3">
      <c r="A135" s="15"/>
      <c r="B135" s="15"/>
      <c r="C135" s="127" t="s">
        <v>231</v>
      </c>
      <c r="D135" s="128">
        <f>D134/C134</f>
        <v>0.16525654161793715</v>
      </c>
      <c r="E135" s="128">
        <f>E134/C134</f>
        <v>0.83474345838206288</v>
      </c>
      <c r="F135" s="15"/>
      <c r="G135" s="15"/>
      <c r="H135" s="15"/>
      <c r="I135" s="129"/>
      <c r="J135" s="129"/>
      <c r="K135" s="129"/>
      <c r="L135" s="18"/>
      <c r="M135" s="130">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4.25" customHeight="1" x14ac:dyDescent="0.3">
      <c r="A136" s="15"/>
      <c r="B136" s="15"/>
      <c r="C136" s="131">
        <f>D135+E135</f>
        <v>1</v>
      </c>
      <c r="D136" s="15"/>
      <c r="E136" s="130">
        <v>-57003193.562899947</v>
      </c>
      <c r="F136" s="130"/>
      <c r="G136" s="130"/>
      <c r="H136" s="130"/>
      <c r="I136" s="130"/>
      <c r="J136" s="130"/>
      <c r="K136" s="130"/>
      <c r="L136" s="130"/>
      <c r="M136" s="130">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4.2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72" t="s">
        <v>237</v>
      </c>
      <c r="C138" s="473"/>
      <c r="D138" s="473"/>
      <c r="E138" s="473"/>
      <c r="F138" s="473"/>
      <c r="G138" s="473"/>
      <c r="H138" s="473"/>
      <c r="I138" s="473"/>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4.2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4.2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41" t="s">
        <v>167</v>
      </c>
      <c r="C141" s="459" t="s">
        <v>238</v>
      </c>
      <c r="D141" s="419"/>
      <c r="E141" s="420"/>
      <c r="F141" s="422" t="s">
        <v>219</v>
      </c>
      <c r="G141" s="419"/>
      <c r="H141" s="419"/>
      <c r="I141" s="419"/>
      <c r="J141" s="419"/>
      <c r="K141" s="419"/>
      <c r="L141" s="420"/>
      <c r="M141" s="59"/>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42"/>
      <c r="C142" s="474" t="s">
        <v>239</v>
      </c>
      <c r="D142" s="474" t="s">
        <v>240</v>
      </c>
      <c r="E142" s="474" t="s">
        <v>241</v>
      </c>
      <c r="F142" s="480" t="s">
        <v>222</v>
      </c>
      <c r="G142" s="480" t="s">
        <v>223</v>
      </c>
      <c r="H142" s="480" t="s">
        <v>224</v>
      </c>
      <c r="I142" s="480" t="s">
        <v>225</v>
      </c>
      <c r="J142" s="480" t="s">
        <v>226</v>
      </c>
      <c r="K142" s="480" t="s">
        <v>227</v>
      </c>
      <c r="L142" s="480" t="s">
        <v>228</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42"/>
      <c r="C143" s="442"/>
      <c r="D143" s="442"/>
      <c r="E143" s="442"/>
      <c r="F143" s="442"/>
      <c r="G143" s="442"/>
      <c r="H143" s="442"/>
      <c r="I143" s="442"/>
      <c r="J143" s="442"/>
      <c r="K143" s="442"/>
      <c r="L143" s="442"/>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42"/>
      <c r="C144" s="442"/>
      <c r="D144" s="442"/>
      <c r="E144" s="442"/>
      <c r="F144" s="442"/>
      <c r="G144" s="442"/>
      <c r="H144" s="442"/>
      <c r="I144" s="442"/>
      <c r="J144" s="442"/>
      <c r="K144" s="442"/>
      <c r="L144" s="442"/>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43"/>
      <c r="C145" s="443"/>
      <c r="D145" s="443"/>
      <c r="E145" s="443"/>
      <c r="F145" s="443"/>
      <c r="G145" s="443"/>
      <c r="H145" s="443"/>
      <c r="I145" s="443"/>
      <c r="J145" s="443"/>
      <c r="K145" s="443"/>
      <c r="L145" s="443"/>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74.25" customHeight="1" x14ac:dyDescent="0.25">
      <c r="A146" s="15"/>
      <c r="B146" s="79" t="str">
        <f>'PDI-03'!E53</f>
        <v>Plan operativo 1. Promoción y visibilidad - nacional e internacional de la UTP y Gestión y mantenimiento de convenios, alianzas y redes</v>
      </c>
      <c r="C146" s="122">
        <f>+G39</f>
        <v>562380604.35456002</v>
      </c>
      <c r="D146" s="122">
        <f t="shared" ref="D146:D150" si="68">D129*1.03</f>
        <v>92937073.748640016</v>
      </c>
      <c r="E146" s="122">
        <f t="shared" ref="E146:E150" si="69">C146-D146</f>
        <v>469443530.60592002</v>
      </c>
      <c r="F146" s="471"/>
      <c r="G146" s="471"/>
      <c r="H146" s="471"/>
      <c r="I146" s="471"/>
      <c r="J146" s="471"/>
      <c r="K146" s="471"/>
      <c r="L146" s="471"/>
      <c r="M146" s="477"/>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customHeight="1" x14ac:dyDescent="0.25">
      <c r="A147" s="15"/>
      <c r="B147" s="79" t="str">
        <f>'PDI-03'!E54</f>
        <v>Plan operativo 2. Movilidad nacional e Internacional</v>
      </c>
      <c r="C147" s="122">
        <f>+G54</f>
        <v>0</v>
      </c>
      <c r="D147" s="122">
        <f t="shared" si="68"/>
        <v>0</v>
      </c>
      <c r="E147" s="122">
        <f t="shared" si="69"/>
        <v>0</v>
      </c>
      <c r="F147" s="442"/>
      <c r="G147" s="442"/>
      <c r="H147" s="442"/>
      <c r="I147" s="442"/>
      <c r="J147" s="442"/>
      <c r="K147" s="442"/>
      <c r="L147" s="442"/>
      <c r="M147" s="478"/>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hidden="1" customHeight="1" x14ac:dyDescent="0.25">
      <c r="A148" s="15"/>
      <c r="B148" s="79">
        <f>'PDI-03'!E55</f>
        <v>0</v>
      </c>
      <c r="C148" s="122">
        <f>G69</f>
        <v>0</v>
      </c>
      <c r="D148" s="122">
        <f t="shared" si="68"/>
        <v>0</v>
      </c>
      <c r="E148" s="122">
        <f t="shared" si="69"/>
        <v>0</v>
      </c>
      <c r="F148" s="442"/>
      <c r="G148" s="442"/>
      <c r="H148" s="442"/>
      <c r="I148" s="442"/>
      <c r="J148" s="442"/>
      <c r="K148" s="442"/>
      <c r="L148" s="442"/>
      <c r="M148" s="478"/>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79">
        <f>'PDI-03'!E56</f>
        <v>0</v>
      </c>
      <c r="C149" s="122">
        <f>G85</f>
        <v>0</v>
      </c>
      <c r="D149" s="122">
        <f t="shared" si="68"/>
        <v>0</v>
      </c>
      <c r="E149" s="122">
        <f t="shared" si="69"/>
        <v>0</v>
      </c>
      <c r="F149" s="442"/>
      <c r="G149" s="442"/>
      <c r="H149" s="442"/>
      <c r="I149" s="442"/>
      <c r="J149" s="442"/>
      <c r="K149" s="442"/>
      <c r="L149" s="442"/>
      <c r="M149" s="478"/>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0.75" customHeight="1" x14ac:dyDescent="0.25">
      <c r="A150" s="15"/>
      <c r="B150" s="79">
        <f>'PDI-03'!E57</f>
        <v>0</v>
      </c>
      <c r="C150" s="122">
        <f>G102</f>
        <v>0</v>
      </c>
      <c r="D150" s="122">
        <f t="shared" si="68"/>
        <v>0</v>
      </c>
      <c r="E150" s="122">
        <f t="shared" si="69"/>
        <v>0</v>
      </c>
      <c r="F150" s="443"/>
      <c r="G150" s="443"/>
      <c r="H150" s="443"/>
      <c r="I150" s="443"/>
      <c r="J150" s="443"/>
      <c r="K150" s="443"/>
      <c r="L150" s="443"/>
      <c r="M150" s="476"/>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4.25" customHeight="1" x14ac:dyDescent="0.25">
      <c r="A151" s="15"/>
      <c r="B151" s="114" t="s">
        <v>230</v>
      </c>
      <c r="C151" s="114">
        <f t="shared" ref="C151:E151" si="70">SUM(C146:C150)</f>
        <v>562380604.35456002</v>
      </c>
      <c r="D151" s="114">
        <f t="shared" si="70"/>
        <v>92937073.748640016</v>
      </c>
      <c r="E151" s="114">
        <f t="shared" si="70"/>
        <v>469443530.60592002</v>
      </c>
      <c r="F151" s="124"/>
      <c r="G151" s="124"/>
      <c r="H151" s="125"/>
      <c r="I151" s="126"/>
      <c r="J151" s="126"/>
      <c r="K151" s="126"/>
      <c r="L151" s="126"/>
      <c r="M151" s="126"/>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4.25" customHeight="1" x14ac:dyDescent="0.3">
      <c r="A152" s="15"/>
      <c r="B152" s="15"/>
      <c r="C152" s="127" t="s">
        <v>231</v>
      </c>
      <c r="D152" s="128">
        <f>D151/C151</f>
        <v>0.16525654161793718</v>
      </c>
      <c r="E152" s="128">
        <f>E151/C151</f>
        <v>0.83474345838206288</v>
      </c>
      <c r="F152" s="15"/>
      <c r="G152" s="15"/>
      <c r="H152" s="15"/>
      <c r="I152" s="129"/>
      <c r="J152" s="129"/>
      <c r="K152" s="129"/>
      <c r="L152" s="18"/>
      <c r="M152" s="130">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4.25" customHeight="1" x14ac:dyDescent="0.3">
      <c r="A153" s="15"/>
      <c r="B153" s="15"/>
      <c r="C153" s="131">
        <f>D152+E152</f>
        <v>1</v>
      </c>
      <c r="D153" s="15"/>
      <c r="E153" s="130">
        <v>-57003193.562899947</v>
      </c>
      <c r="F153" s="130"/>
      <c r="G153" s="130"/>
      <c r="H153" s="130"/>
      <c r="I153" s="130"/>
      <c r="J153" s="130"/>
      <c r="K153" s="130"/>
      <c r="L153" s="130"/>
      <c r="M153" s="130">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4.2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72" t="s">
        <v>242</v>
      </c>
      <c r="C155" s="473"/>
      <c r="D155" s="473"/>
      <c r="E155" s="473"/>
      <c r="F155" s="473"/>
      <c r="G155" s="473"/>
      <c r="H155" s="473"/>
      <c r="I155" s="473"/>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4.2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4.2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41" t="s">
        <v>167</v>
      </c>
      <c r="C158" s="459" t="s">
        <v>243</v>
      </c>
      <c r="D158" s="419"/>
      <c r="E158" s="420"/>
      <c r="F158" s="422" t="s">
        <v>219</v>
      </c>
      <c r="G158" s="419"/>
      <c r="H158" s="419"/>
      <c r="I158" s="419"/>
      <c r="J158" s="419"/>
      <c r="K158" s="419"/>
      <c r="L158" s="420"/>
      <c r="M158" s="59"/>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42"/>
      <c r="C159" s="474" t="s">
        <v>244</v>
      </c>
      <c r="D159" s="474" t="s">
        <v>245</v>
      </c>
      <c r="E159" s="474" t="s">
        <v>246</v>
      </c>
      <c r="F159" s="480" t="s">
        <v>222</v>
      </c>
      <c r="G159" s="480" t="s">
        <v>223</v>
      </c>
      <c r="H159" s="480" t="s">
        <v>224</v>
      </c>
      <c r="I159" s="480" t="s">
        <v>225</v>
      </c>
      <c r="J159" s="480" t="s">
        <v>226</v>
      </c>
      <c r="K159" s="480" t="s">
        <v>227</v>
      </c>
      <c r="L159" s="480" t="s">
        <v>228</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42"/>
      <c r="C160" s="442"/>
      <c r="D160" s="442"/>
      <c r="E160" s="442"/>
      <c r="F160" s="442"/>
      <c r="G160" s="442"/>
      <c r="H160" s="442"/>
      <c r="I160" s="442"/>
      <c r="J160" s="442"/>
      <c r="K160" s="442"/>
      <c r="L160" s="442"/>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42"/>
      <c r="C161" s="442"/>
      <c r="D161" s="442"/>
      <c r="E161" s="442"/>
      <c r="F161" s="442"/>
      <c r="G161" s="442"/>
      <c r="H161" s="442"/>
      <c r="I161" s="442"/>
      <c r="J161" s="442"/>
      <c r="K161" s="442"/>
      <c r="L161" s="442"/>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43"/>
      <c r="C162" s="443"/>
      <c r="D162" s="443"/>
      <c r="E162" s="443"/>
      <c r="F162" s="443"/>
      <c r="G162" s="443"/>
      <c r="H162" s="443"/>
      <c r="I162" s="443"/>
      <c r="J162" s="443"/>
      <c r="K162" s="443"/>
      <c r="L162" s="443"/>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70.5" customHeight="1" x14ac:dyDescent="0.25">
      <c r="A163" s="15"/>
      <c r="B163" s="79" t="str">
        <f>'PDI-03'!E53</f>
        <v>Plan operativo 1. Promoción y visibilidad - nacional e internacional de la UTP y Gestión y mantenimiento de convenios, alianzas y redes</v>
      </c>
      <c r="C163" s="122">
        <f>H39</f>
        <v>579252022.48519683</v>
      </c>
      <c r="D163" s="122">
        <f t="shared" ref="D163:D167" si="71">D146*1.03</f>
        <v>95725185.961099222</v>
      </c>
      <c r="E163" s="122">
        <f t="shared" ref="E163:E167" si="72">C163-D163</f>
        <v>483526836.52409762</v>
      </c>
      <c r="F163" s="471"/>
      <c r="G163" s="471"/>
      <c r="H163" s="471"/>
      <c r="I163" s="471"/>
      <c r="J163" s="471"/>
      <c r="K163" s="471"/>
      <c r="L163" s="479"/>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64.5" customHeight="1" x14ac:dyDescent="0.25">
      <c r="A164" s="15"/>
      <c r="B164" s="79" t="str">
        <f>'PDI-03'!E54</f>
        <v>Plan operativo 2. Movilidad nacional e Internacional</v>
      </c>
      <c r="C164" s="122">
        <f>H54</f>
        <v>0</v>
      </c>
      <c r="D164" s="122">
        <f t="shared" si="71"/>
        <v>0</v>
      </c>
      <c r="E164" s="122">
        <f t="shared" si="72"/>
        <v>0</v>
      </c>
      <c r="F164" s="442"/>
      <c r="G164" s="442"/>
      <c r="H164" s="442"/>
      <c r="I164" s="442"/>
      <c r="J164" s="442"/>
      <c r="K164" s="442"/>
      <c r="L164" s="442"/>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hidden="1" customHeight="1" x14ac:dyDescent="0.25">
      <c r="A165" s="15"/>
      <c r="B165" s="79">
        <f>'PDI-03'!E55</f>
        <v>0</v>
      </c>
      <c r="C165" s="122">
        <f>H69</f>
        <v>0</v>
      </c>
      <c r="D165" s="122">
        <f t="shared" si="71"/>
        <v>0</v>
      </c>
      <c r="E165" s="122">
        <f t="shared" si="72"/>
        <v>0</v>
      </c>
      <c r="F165" s="442"/>
      <c r="G165" s="442"/>
      <c r="H165" s="442"/>
      <c r="I165" s="442"/>
      <c r="J165" s="442"/>
      <c r="K165" s="442"/>
      <c r="L165" s="442"/>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79">
        <f>'PDI-03'!E56</f>
        <v>0</v>
      </c>
      <c r="C166" s="122">
        <f>H85</f>
        <v>0</v>
      </c>
      <c r="D166" s="122">
        <f t="shared" si="71"/>
        <v>0</v>
      </c>
      <c r="E166" s="122">
        <f t="shared" si="72"/>
        <v>0</v>
      </c>
      <c r="F166" s="442"/>
      <c r="G166" s="442"/>
      <c r="H166" s="442"/>
      <c r="I166" s="442"/>
      <c r="J166" s="442"/>
      <c r="K166" s="442"/>
      <c r="L166" s="442"/>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0.75" customHeight="1" x14ac:dyDescent="0.25">
      <c r="A167" s="15"/>
      <c r="B167" s="79">
        <f>'PDI-03'!E57</f>
        <v>0</v>
      </c>
      <c r="C167" s="122">
        <f>H102</f>
        <v>0</v>
      </c>
      <c r="D167" s="122">
        <f t="shared" si="71"/>
        <v>0</v>
      </c>
      <c r="E167" s="122">
        <f t="shared" si="72"/>
        <v>0</v>
      </c>
      <c r="F167" s="443"/>
      <c r="G167" s="443"/>
      <c r="H167" s="443"/>
      <c r="I167" s="443"/>
      <c r="J167" s="443"/>
      <c r="K167" s="443"/>
      <c r="L167" s="443"/>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4.25" customHeight="1" x14ac:dyDescent="0.25">
      <c r="A168" s="15"/>
      <c r="B168" s="114" t="s">
        <v>230</v>
      </c>
      <c r="C168" s="114">
        <f t="shared" ref="C168:E168" si="73">SUM(C163:C167)</f>
        <v>579252022.48519683</v>
      </c>
      <c r="D168" s="114">
        <f t="shared" si="73"/>
        <v>95725185.961099222</v>
      </c>
      <c r="E168" s="114">
        <f t="shared" si="73"/>
        <v>483526836.52409762</v>
      </c>
      <c r="F168" s="125"/>
      <c r="G168" s="125"/>
      <c r="H168" s="125"/>
      <c r="I168" s="126"/>
      <c r="J168" s="126"/>
      <c r="K168" s="126"/>
      <c r="L168" s="126"/>
      <c r="M168" s="126"/>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4.25" customHeight="1" x14ac:dyDescent="0.3">
      <c r="A169" s="15"/>
      <c r="B169" s="15"/>
      <c r="C169" s="127" t="s">
        <v>231</v>
      </c>
      <c r="D169" s="128">
        <f>D168/C168</f>
        <v>0.16525654161793721</v>
      </c>
      <c r="E169" s="128">
        <f>E168/C168</f>
        <v>0.83474345838206288</v>
      </c>
      <c r="F169" s="15"/>
      <c r="G169" s="15"/>
      <c r="H169" s="15"/>
      <c r="I169" s="129"/>
      <c r="J169" s="129"/>
      <c r="K169" s="129"/>
      <c r="L169" s="18"/>
      <c r="M169" s="130">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4.25" customHeight="1" x14ac:dyDescent="0.3">
      <c r="A170" s="15"/>
      <c r="B170" s="15"/>
      <c r="C170" s="131">
        <f>D169+E169</f>
        <v>1</v>
      </c>
      <c r="D170" s="15"/>
      <c r="E170" s="130">
        <v>-57003193.562899947</v>
      </c>
      <c r="F170" s="130"/>
      <c r="G170" s="130"/>
      <c r="H170" s="130"/>
      <c r="I170" s="130"/>
      <c r="J170" s="130"/>
      <c r="K170" s="130"/>
      <c r="L170" s="130"/>
      <c r="M170" s="130">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4.25" customHeight="1" x14ac:dyDescent="0.3">
      <c r="A171" s="15"/>
      <c r="B171" s="15"/>
      <c r="C171" s="132"/>
      <c r="D171" s="15"/>
      <c r="E171" s="130"/>
      <c r="F171" s="130"/>
      <c r="G171" s="130"/>
      <c r="H171" s="130"/>
      <c r="I171" s="130"/>
      <c r="J171" s="130"/>
      <c r="K171" s="130"/>
      <c r="L171" s="130"/>
      <c r="M171" s="130"/>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72" t="s">
        <v>247</v>
      </c>
      <c r="C172" s="473"/>
      <c r="D172" s="473"/>
      <c r="E172" s="473"/>
      <c r="F172" s="473"/>
      <c r="G172" s="473"/>
      <c r="H172" s="473"/>
      <c r="I172" s="473"/>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4.25" customHeight="1" x14ac:dyDescent="0.3">
      <c r="A173" s="15"/>
      <c r="B173" s="15"/>
      <c r="C173" s="132"/>
      <c r="D173" s="15"/>
      <c r="E173" s="130"/>
      <c r="F173" s="130"/>
      <c r="G173" s="130"/>
      <c r="H173" s="130"/>
      <c r="I173" s="130"/>
      <c r="J173" s="130"/>
      <c r="K173" s="130"/>
      <c r="L173" s="130"/>
      <c r="M173" s="130"/>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4.2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81" t="s">
        <v>167</v>
      </c>
      <c r="C175" s="482" t="s">
        <v>248</v>
      </c>
      <c r="D175" s="419"/>
      <c r="E175" s="419"/>
      <c r="F175" s="419"/>
      <c r="G175" s="419"/>
      <c r="H175" s="419"/>
      <c r="I175" s="419"/>
      <c r="J175" s="419"/>
      <c r="K175" s="419"/>
      <c r="L175" s="419"/>
      <c r="M175" s="420"/>
      <c r="N175" s="133"/>
      <c r="O175" s="133"/>
      <c r="P175" s="133"/>
      <c r="Q175" s="133"/>
      <c r="R175" s="133"/>
      <c r="S175" s="133"/>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42"/>
      <c r="C176" s="483" t="s">
        <v>198</v>
      </c>
      <c r="D176" s="483" t="s">
        <v>234</v>
      </c>
      <c r="E176" s="483" t="s">
        <v>239</v>
      </c>
      <c r="F176" s="483" t="s">
        <v>244</v>
      </c>
      <c r="G176" s="474" t="s">
        <v>249</v>
      </c>
      <c r="H176" s="474" t="s">
        <v>250</v>
      </c>
      <c r="I176" s="474" t="s">
        <v>251</v>
      </c>
      <c r="J176" s="474" t="s">
        <v>252</v>
      </c>
      <c r="K176" s="474" t="s">
        <v>253</v>
      </c>
      <c r="L176" s="474" t="s">
        <v>254</v>
      </c>
      <c r="M176" s="474" t="s">
        <v>255</v>
      </c>
      <c r="N176" s="475"/>
      <c r="O176" s="475"/>
      <c r="P176" s="475"/>
      <c r="Q176" s="475"/>
      <c r="R176" s="475"/>
      <c r="S176" s="475"/>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43"/>
      <c r="C177" s="443"/>
      <c r="D177" s="443"/>
      <c r="E177" s="443"/>
      <c r="F177" s="443"/>
      <c r="G177" s="443"/>
      <c r="H177" s="443"/>
      <c r="I177" s="443"/>
      <c r="J177" s="443"/>
      <c r="K177" s="443"/>
      <c r="L177" s="443"/>
      <c r="M177" s="443"/>
      <c r="N177" s="476"/>
      <c r="O177" s="476"/>
      <c r="P177" s="476"/>
      <c r="Q177" s="476"/>
      <c r="R177" s="476"/>
      <c r="S177" s="476"/>
      <c r="T177" s="15"/>
      <c r="U177" s="15"/>
      <c r="V177" s="15"/>
      <c r="W177" s="15"/>
      <c r="X177" s="15"/>
      <c r="Y177" s="15"/>
      <c r="Z177" s="15"/>
      <c r="AA177" s="15"/>
      <c r="AB177" s="15"/>
      <c r="AC177" s="15"/>
      <c r="AD177" s="15"/>
      <c r="AE177" s="15"/>
      <c r="AF177" s="15"/>
      <c r="AG177" s="15"/>
      <c r="AH177" s="15"/>
      <c r="AI177" s="15"/>
    </row>
    <row r="178" spans="1:35" ht="84" customHeight="1" x14ac:dyDescent="0.25">
      <c r="A178" s="15"/>
      <c r="B178" s="79" t="str">
        <f>'PDI-03'!E53</f>
        <v>Plan operativo 1. Promoción y visibilidad - nacional e internacional de la UTP y Gestión y mantenimiento de convenios, alianzas y redes</v>
      </c>
      <c r="C178" s="122">
        <f t="shared" ref="C178:C182" si="74">+C113</f>
        <v>529070336</v>
      </c>
      <c r="D178" s="122">
        <f t="shared" ref="D178:D182" si="75">C129</f>
        <v>546000586.75200009</v>
      </c>
      <c r="E178" s="122">
        <f t="shared" ref="E178:E182" si="76">C146</f>
        <v>562380604.35456002</v>
      </c>
      <c r="F178" s="122">
        <f t="shared" ref="F178:F182" si="77">C163</f>
        <v>579252022.48519683</v>
      </c>
      <c r="G178" s="122">
        <f t="shared" ref="G178:I178" si="78">C113+C129+C146+C163</f>
        <v>2216703549.5917568</v>
      </c>
      <c r="H178" s="122">
        <f t="shared" si="78"/>
        <v>366324762.39773923</v>
      </c>
      <c r="I178" s="122">
        <f t="shared" si="78"/>
        <v>1850378787.1940179</v>
      </c>
      <c r="J178" s="122">
        <f t="shared" ref="J178:J182" si="79">E113</f>
        <v>441638002</v>
      </c>
      <c r="K178" s="122">
        <f t="shared" ref="K178:K182" si="80">E129</f>
        <v>455770418.06400007</v>
      </c>
      <c r="L178" s="122">
        <f t="shared" ref="L178:L182" si="81">E146</f>
        <v>469443530.60592002</v>
      </c>
      <c r="M178" s="122">
        <f t="shared" ref="M178:M182" si="82">E163</f>
        <v>483526836.52409762</v>
      </c>
      <c r="N178" s="134"/>
      <c r="O178" s="477"/>
      <c r="P178" s="477"/>
      <c r="Q178" s="477"/>
      <c r="R178" s="477"/>
      <c r="S178" s="477"/>
      <c r="T178" s="15"/>
      <c r="U178" s="15"/>
      <c r="V178" s="15"/>
      <c r="W178" s="15"/>
      <c r="X178" s="15"/>
      <c r="Y178" s="15"/>
      <c r="Z178" s="15"/>
      <c r="AA178" s="15"/>
      <c r="AB178" s="15"/>
      <c r="AC178" s="15"/>
      <c r="AD178" s="15"/>
      <c r="AE178" s="15"/>
      <c r="AF178" s="15"/>
      <c r="AG178" s="15"/>
      <c r="AH178" s="15"/>
      <c r="AI178" s="15"/>
    </row>
    <row r="179" spans="1:35" ht="63.75" customHeight="1" x14ac:dyDescent="0.25">
      <c r="A179" s="15"/>
      <c r="B179" s="79" t="str">
        <f>'PDI-03'!E54</f>
        <v>Plan operativo 2. Movilidad nacional e Internacional</v>
      </c>
      <c r="C179" s="122">
        <f t="shared" si="74"/>
        <v>0</v>
      </c>
      <c r="D179" s="122">
        <f t="shared" si="75"/>
        <v>0</v>
      </c>
      <c r="E179" s="122">
        <f t="shared" si="76"/>
        <v>0</v>
      </c>
      <c r="F179" s="122">
        <f t="shared" si="77"/>
        <v>0</v>
      </c>
      <c r="G179" s="122">
        <f t="shared" ref="G179:I179" si="83">C114+C130+C147+C164</f>
        <v>0</v>
      </c>
      <c r="H179" s="122">
        <f t="shared" si="83"/>
        <v>0</v>
      </c>
      <c r="I179" s="122">
        <f t="shared" si="83"/>
        <v>0</v>
      </c>
      <c r="J179" s="122">
        <f t="shared" si="79"/>
        <v>0</v>
      </c>
      <c r="K179" s="122">
        <f t="shared" si="80"/>
        <v>0</v>
      </c>
      <c r="L179" s="122">
        <f t="shared" si="81"/>
        <v>0</v>
      </c>
      <c r="M179" s="122">
        <f t="shared" si="82"/>
        <v>0</v>
      </c>
      <c r="N179" s="134"/>
      <c r="O179" s="478"/>
      <c r="P179" s="478"/>
      <c r="Q179" s="478"/>
      <c r="R179" s="478"/>
      <c r="S179" s="478"/>
      <c r="T179" s="15"/>
      <c r="U179" s="15"/>
      <c r="V179" s="15"/>
      <c r="W179" s="15"/>
      <c r="X179" s="15"/>
      <c r="Y179" s="15"/>
      <c r="Z179" s="15"/>
      <c r="AA179" s="15"/>
      <c r="AB179" s="15"/>
      <c r="AC179" s="15"/>
      <c r="AD179" s="15"/>
      <c r="AE179" s="15"/>
      <c r="AF179" s="15"/>
      <c r="AG179" s="15"/>
      <c r="AH179" s="15"/>
      <c r="AI179" s="15"/>
    </row>
    <row r="180" spans="1:35" ht="14.25" hidden="1" customHeight="1" x14ac:dyDescent="0.25">
      <c r="A180" s="15"/>
      <c r="B180" s="79">
        <f>'PDI-03'!E55</f>
        <v>0</v>
      </c>
      <c r="C180" s="122">
        <f t="shared" si="74"/>
        <v>0</v>
      </c>
      <c r="D180" s="122">
        <f t="shared" si="75"/>
        <v>0</v>
      </c>
      <c r="E180" s="122">
        <f t="shared" si="76"/>
        <v>0</v>
      </c>
      <c r="F180" s="122">
        <f t="shared" si="77"/>
        <v>0</v>
      </c>
      <c r="G180" s="122">
        <f t="shared" ref="G180:I180" si="84">C115+C131+C148+C165</f>
        <v>0</v>
      </c>
      <c r="H180" s="122">
        <f t="shared" si="84"/>
        <v>0</v>
      </c>
      <c r="I180" s="122">
        <f t="shared" si="84"/>
        <v>0</v>
      </c>
      <c r="J180" s="122">
        <f t="shared" si="79"/>
        <v>0</v>
      </c>
      <c r="K180" s="122">
        <f t="shared" si="80"/>
        <v>0</v>
      </c>
      <c r="L180" s="122">
        <f t="shared" si="81"/>
        <v>0</v>
      </c>
      <c r="M180" s="122">
        <f t="shared" si="82"/>
        <v>0</v>
      </c>
      <c r="N180" s="134"/>
      <c r="O180" s="478"/>
      <c r="P180" s="478"/>
      <c r="Q180" s="478"/>
      <c r="R180" s="478"/>
      <c r="S180" s="478"/>
      <c r="T180" s="15"/>
      <c r="U180" s="15"/>
      <c r="V180" s="15"/>
      <c r="W180" s="15"/>
      <c r="X180" s="15"/>
      <c r="Y180" s="15"/>
      <c r="Z180" s="15"/>
      <c r="AA180" s="15"/>
      <c r="AB180" s="15"/>
      <c r="AC180" s="15"/>
      <c r="AD180" s="15"/>
      <c r="AE180" s="15"/>
      <c r="AF180" s="15"/>
      <c r="AG180" s="15"/>
      <c r="AH180" s="15"/>
      <c r="AI180" s="15"/>
    </row>
    <row r="181" spans="1:35" ht="14.25" hidden="1" customHeight="1" x14ac:dyDescent="0.25">
      <c r="A181" s="15"/>
      <c r="B181" s="79">
        <f>'PDI-03'!E56</f>
        <v>0</v>
      </c>
      <c r="C181" s="122">
        <f t="shared" si="74"/>
        <v>0</v>
      </c>
      <c r="D181" s="122">
        <f t="shared" si="75"/>
        <v>0</v>
      </c>
      <c r="E181" s="122">
        <f t="shared" si="76"/>
        <v>0</v>
      </c>
      <c r="F181" s="122">
        <f t="shared" si="77"/>
        <v>0</v>
      </c>
      <c r="G181" s="122">
        <f t="shared" ref="G181:I181" si="85">C116+C132+C149+C166</f>
        <v>0</v>
      </c>
      <c r="H181" s="122">
        <f t="shared" si="85"/>
        <v>0</v>
      </c>
      <c r="I181" s="122">
        <f t="shared" si="85"/>
        <v>0</v>
      </c>
      <c r="J181" s="122">
        <f t="shared" si="79"/>
        <v>0</v>
      </c>
      <c r="K181" s="122">
        <f t="shared" si="80"/>
        <v>0</v>
      </c>
      <c r="L181" s="122">
        <f t="shared" si="81"/>
        <v>0</v>
      </c>
      <c r="M181" s="122">
        <f t="shared" si="82"/>
        <v>0</v>
      </c>
      <c r="N181" s="134"/>
      <c r="O181" s="478"/>
      <c r="P181" s="478"/>
      <c r="Q181" s="478"/>
      <c r="R181" s="478"/>
      <c r="S181" s="478"/>
      <c r="T181" s="15"/>
      <c r="U181" s="15"/>
      <c r="V181" s="15"/>
      <c r="W181" s="15"/>
      <c r="X181" s="15"/>
      <c r="Y181" s="15"/>
      <c r="Z181" s="15"/>
      <c r="AA181" s="15"/>
      <c r="AB181" s="15"/>
      <c r="AC181" s="15"/>
      <c r="AD181" s="15"/>
      <c r="AE181" s="15"/>
      <c r="AF181" s="15"/>
      <c r="AG181" s="15"/>
      <c r="AH181" s="15"/>
      <c r="AI181" s="15"/>
    </row>
    <row r="182" spans="1:35" ht="14.25" hidden="1" customHeight="1" x14ac:dyDescent="0.25">
      <c r="A182" s="15"/>
      <c r="B182" s="79">
        <f>'PDI-03'!E57</f>
        <v>0</v>
      </c>
      <c r="C182" s="122">
        <f t="shared" si="74"/>
        <v>0</v>
      </c>
      <c r="D182" s="122">
        <f t="shared" si="75"/>
        <v>0</v>
      </c>
      <c r="E182" s="122">
        <f t="shared" si="76"/>
        <v>0</v>
      </c>
      <c r="F182" s="122">
        <f t="shared" si="77"/>
        <v>0</v>
      </c>
      <c r="G182" s="122">
        <f t="shared" ref="G182:I182" si="86">C117+C133+C150+C167</f>
        <v>0</v>
      </c>
      <c r="H182" s="122">
        <f t="shared" si="86"/>
        <v>0</v>
      </c>
      <c r="I182" s="122">
        <f t="shared" si="86"/>
        <v>0</v>
      </c>
      <c r="J182" s="122">
        <f t="shared" si="79"/>
        <v>0</v>
      </c>
      <c r="K182" s="122">
        <f t="shared" si="80"/>
        <v>0</v>
      </c>
      <c r="L182" s="122">
        <f t="shared" si="81"/>
        <v>0</v>
      </c>
      <c r="M182" s="122">
        <f t="shared" si="82"/>
        <v>0</v>
      </c>
      <c r="N182" s="134"/>
      <c r="O182" s="476"/>
      <c r="P182" s="476"/>
      <c r="Q182" s="476"/>
      <c r="R182" s="476"/>
      <c r="S182" s="476"/>
      <c r="T182" s="15"/>
      <c r="U182" s="15"/>
      <c r="V182" s="15"/>
      <c r="W182" s="15"/>
      <c r="X182" s="15"/>
      <c r="Y182" s="15"/>
      <c r="Z182" s="15"/>
      <c r="AA182" s="15"/>
      <c r="AB182" s="15"/>
      <c r="AC182" s="15"/>
      <c r="AD182" s="15"/>
      <c r="AE182" s="15"/>
      <c r="AF182" s="15"/>
      <c r="AG182" s="15"/>
      <c r="AH182" s="15"/>
      <c r="AI182" s="15"/>
    </row>
    <row r="183" spans="1:35" ht="14.25" customHeight="1" x14ac:dyDescent="0.25">
      <c r="A183" s="15"/>
      <c r="B183" s="114" t="s">
        <v>230</v>
      </c>
      <c r="C183" s="114">
        <f t="shared" ref="C183:M183" si="87">SUM(C178:C182)</f>
        <v>529070336</v>
      </c>
      <c r="D183" s="114">
        <f t="shared" si="87"/>
        <v>546000586.75200009</v>
      </c>
      <c r="E183" s="114">
        <f t="shared" si="87"/>
        <v>562380604.35456002</v>
      </c>
      <c r="F183" s="114">
        <f t="shared" si="87"/>
        <v>579252022.48519683</v>
      </c>
      <c r="G183" s="114">
        <f t="shared" si="87"/>
        <v>2216703549.5917568</v>
      </c>
      <c r="H183" s="114">
        <f t="shared" si="87"/>
        <v>366324762.39773923</v>
      </c>
      <c r="I183" s="114">
        <f t="shared" si="87"/>
        <v>1850378787.1940179</v>
      </c>
      <c r="J183" s="114">
        <f t="shared" si="87"/>
        <v>441638002</v>
      </c>
      <c r="K183" s="114">
        <f t="shared" si="87"/>
        <v>455770418.06400007</v>
      </c>
      <c r="L183" s="114">
        <f t="shared" si="87"/>
        <v>469443530.60592002</v>
      </c>
      <c r="M183" s="114">
        <f t="shared" si="87"/>
        <v>483526836.52409762</v>
      </c>
      <c r="N183" s="124"/>
      <c r="O183" s="126"/>
      <c r="P183" s="126"/>
      <c r="Q183" s="126"/>
      <c r="R183" s="126"/>
      <c r="S183" s="126"/>
      <c r="T183" s="15"/>
      <c r="U183" s="15"/>
      <c r="V183" s="15"/>
      <c r="W183" s="15"/>
      <c r="X183" s="15"/>
      <c r="Y183" s="15"/>
      <c r="Z183" s="15"/>
      <c r="AA183" s="15"/>
      <c r="AB183" s="15"/>
      <c r="AC183" s="15"/>
      <c r="AD183" s="15"/>
      <c r="AE183" s="15"/>
      <c r="AF183" s="15"/>
      <c r="AG183" s="15"/>
      <c r="AH183" s="15"/>
      <c r="AI183" s="15"/>
    </row>
    <row r="184" spans="1:35" ht="14.25" customHeight="1" x14ac:dyDescent="0.3">
      <c r="A184" s="15"/>
      <c r="B184" s="15"/>
      <c r="C184" s="37"/>
      <c r="D184" s="130">
        <v>941808560.23000002</v>
      </c>
      <c r="E184" s="130"/>
      <c r="F184" s="15"/>
      <c r="G184" s="114" t="s">
        <v>231</v>
      </c>
      <c r="H184" s="128">
        <f>H183/G183</f>
        <v>0.16525654161793718</v>
      </c>
      <c r="I184" s="135">
        <f>I183/G183</f>
        <v>0.83474345838206299</v>
      </c>
      <c r="J184" s="15"/>
      <c r="K184" s="129"/>
      <c r="L184" s="129"/>
      <c r="M184" s="129"/>
      <c r="N184" s="18"/>
      <c r="O184" s="130">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4.25" customHeight="1" x14ac:dyDescent="0.3">
      <c r="A185" s="15"/>
      <c r="B185" s="15"/>
      <c r="C185" s="37"/>
      <c r="D185" s="130">
        <v>-107794641.23000002</v>
      </c>
      <c r="E185" s="130"/>
      <c r="F185" s="15"/>
      <c r="G185" s="131">
        <f>H184+I184</f>
        <v>1.0000000000000002</v>
      </c>
      <c r="H185" s="130"/>
      <c r="I185" s="130"/>
      <c r="J185" s="130"/>
      <c r="K185" s="130"/>
      <c r="L185" s="130"/>
      <c r="M185" s="130"/>
      <c r="N185" s="130"/>
      <c r="O185" s="130">
        <v>54047675.089101434</v>
      </c>
      <c r="P185" s="117"/>
      <c r="Q185" s="117"/>
      <c r="R185" s="113"/>
      <c r="S185" s="113"/>
      <c r="T185" s="15"/>
      <c r="U185" s="15"/>
      <c r="V185" s="15"/>
      <c r="W185" s="15"/>
      <c r="X185" s="15"/>
      <c r="Y185" s="15"/>
      <c r="Z185" s="15"/>
      <c r="AA185" s="15"/>
      <c r="AB185" s="15"/>
      <c r="AC185" s="15"/>
      <c r="AD185" s="15"/>
      <c r="AE185" s="15"/>
      <c r="AF185" s="15"/>
      <c r="AG185" s="15"/>
      <c r="AH185" s="15"/>
      <c r="AI185" s="15"/>
    </row>
    <row r="186" spans="1:35" ht="14.2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4.2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4.2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4.2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4.2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4.2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4.2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4.2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4.2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4.2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4.2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4.2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4.2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4.2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4.2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4.2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4.2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4.2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4.2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4.2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4.2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4.2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4.2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4.2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4.2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4.2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4.2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4.2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4.2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4.2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4.2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4.2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4.2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4.2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4.2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4.2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4.2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4.25" hidden="1" customHeight="1" x14ac:dyDescent="0.25">
      <c r="A223" s="15"/>
      <c r="B223" s="98"/>
      <c r="C223" s="98"/>
      <c r="D223" s="98"/>
      <c r="E223" s="98"/>
      <c r="F223" s="98"/>
      <c r="G223" s="98"/>
      <c r="H223" s="98"/>
      <c r="I223" s="98"/>
      <c r="J223" s="98"/>
      <c r="K223" s="98"/>
      <c r="L223" s="98"/>
      <c r="M223" s="15"/>
      <c r="N223" s="98"/>
      <c r="O223" s="98"/>
      <c r="P223" s="98"/>
      <c r="Q223" s="98"/>
      <c r="R223" s="98"/>
      <c r="S223" s="98"/>
      <c r="T223" s="15"/>
      <c r="U223" s="15"/>
      <c r="V223" s="15"/>
      <c r="W223" s="15"/>
      <c r="X223" s="15"/>
      <c r="Y223" s="15"/>
      <c r="Z223" s="15"/>
      <c r="AA223" s="15"/>
      <c r="AB223" s="15"/>
      <c r="AC223" s="15"/>
      <c r="AD223" s="15"/>
      <c r="AE223" s="15"/>
      <c r="AF223" s="15"/>
      <c r="AG223" s="15"/>
      <c r="AH223" s="15"/>
      <c r="AI223" s="15"/>
    </row>
    <row r="224" spans="1:35" ht="14.25" hidden="1" customHeight="1" x14ac:dyDescent="0.25">
      <c r="A224" s="15"/>
      <c r="B224" s="98"/>
      <c r="C224" s="98"/>
      <c r="D224" s="98"/>
      <c r="E224" s="98"/>
      <c r="F224" s="98"/>
      <c r="G224" s="98"/>
      <c r="H224" s="98"/>
      <c r="I224" s="98"/>
      <c r="J224" s="98"/>
      <c r="K224" s="98"/>
      <c r="L224" s="98"/>
      <c r="M224" s="15"/>
      <c r="N224" s="98"/>
      <c r="O224" s="98"/>
      <c r="P224" s="98"/>
      <c r="Q224" s="98"/>
      <c r="R224" s="98"/>
      <c r="S224" s="98"/>
      <c r="T224" s="15"/>
      <c r="U224" s="15"/>
      <c r="V224" s="15"/>
      <c r="W224" s="15"/>
      <c r="X224" s="15"/>
      <c r="Y224" s="15"/>
      <c r="Z224" s="15"/>
      <c r="AA224" s="15"/>
      <c r="AB224" s="15"/>
      <c r="AC224" s="15"/>
      <c r="AD224" s="15"/>
      <c r="AE224" s="15"/>
      <c r="AF224" s="15"/>
      <c r="AG224" s="15"/>
      <c r="AH224" s="15"/>
      <c r="AI224" s="15"/>
    </row>
    <row r="225" spans="1:35" ht="14.25" hidden="1" customHeight="1" x14ac:dyDescent="0.25">
      <c r="A225" s="15"/>
      <c r="B225" s="98"/>
      <c r="C225" s="98"/>
      <c r="D225" s="98"/>
      <c r="E225" s="98"/>
      <c r="F225" s="98"/>
      <c r="G225" s="98"/>
      <c r="H225" s="98"/>
      <c r="I225" s="98"/>
      <c r="J225" s="98"/>
      <c r="K225" s="98"/>
      <c r="L225" s="98"/>
      <c r="M225" s="15"/>
      <c r="N225" s="98"/>
      <c r="O225" s="98"/>
      <c r="P225" s="98"/>
      <c r="Q225" s="98"/>
      <c r="R225" s="98"/>
      <c r="S225" s="98"/>
      <c r="T225" s="15"/>
      <c r="U225" s="15"/>
      <c r="V225" s="15"/>
      <c r="W225" s="15"/>
      <c r="X225" s="15"/>
      <c r="Y225" s="15"/>
      <c r="Z225" s="15"/>
      <c r="AA225" s="15"/>
      <c r="AB225" s="15"/>
      <c r="AC225" s="15"/>
      <c r="AD225" s="15"/>
      <c r="AE225" s="15"/>
      <c r="AF225" s="15"/>
      <c r="AG225" s="15"/>
      <c r="AH225" s="15"/>
      <c r="AI225" s="15"/>
    </row>
    <row r="226" spans="1:35" ht="14.25" hidden="1" customHeight="1" x14ac:dyDescent="0.25">
      <c r="A226" s="15"/>
      <c r="B226" s="98"/>
      <c r="C226" s="98"/>
      <c r="D226" s="98"/>
      <c r="E226" s="98"/>
      <c r="F226" s="98"/>
      <c r="G226" s="98"/>
      <c r="H226" s="98"/>
      <c r="I226" s="98"/>
      <c r="J226" s="98"/>
      <c r="K226" s="98"/>
      <c r="L226" s="98"/>
      <c r="M226" s="15"/>
      <c r="N226" s="98"/>
      <c r="O226" s="98"/>
      <c r="P226" s="98"/>
      <c r="Q226" s="98"/>
      <c r="R226" s="98"/>
      <c r="S226" s="98"/>
      <c r="T226" s="15"/>
      <c r="U226" s="15"/>
      <c r="V226" s="15"/>
      <c r="W226" s="15"/>
      <c r="X226" s="15"/>
      <c r="Y226" s="15"/>
      <c r="Z226" s="15"/>
      <c r="AA226" s="15"/>
      <c r="AB226" s="15"/>
      <c r="AC226" s="15"/>
      <c r="AD226" s="15"/>
      <c r="AE226" s="15"/>
      <c r="AF226" s="15"/>
      <c r="AG226" s="15"/>
      <c r="AH226" s="15"/>
      <c r="AI226" s="15"/>
    </row>
    <row r="227" spans="1:35" ht="14.25" hidden="1" customHeight="1" x14ac:dyDescent="0.25">
      <c r="A227" s="15"/>
      <c r="B227" s="98"/>
      <c r="C227" s="98"/>
      <c r="D227" s="98"/>
      <c r="E227" s="98"/>
      <c r="F227" s="98"/>
      <c r="G227" s="98"/>
      <c r="H227" s="98"/>
      <c r="I227" s="98"/>
      <c r="J227" s="98"/>
      <c r="K227" s="98"/>
      <c r="L227" s="98"/>
      <c r="M227" s="15"/>
      <c r="N227" s="98"/>
      <c r="O227" s="98"/>
      <c r="P227" s="98"/>
      <c r="Q227" s="98"/>
      <c r="R227" s="98"/>
      <c r="S227" s="98"/>
      <c r="T227" s="15"/>
      <c r="U227" s="15"/>
      <c r="V227" s="15"/>
      <c r="W227" s="15"/>
      <c r="X227" s="15"/>
      <c r="Y227" s="15"/>
      <c r="Z227" s="15"/>
      <c r="AA227" s="15"/>
      <c r="AB227" s="15"/>
      <c r="AC227" s="15"/>
      <c r="AD227" s="15"/>
      <c r="AE227" s="15"/>
      <c r="AF227" s="15"/>
      <c r="AG227" s="15"/>
      <c r="AH227" s="15"/>
      <c r="AI227" s="15"/>
    </row>
    <row r="228" spans="1:35" ht="14.25" hidden="1" customHeight="1" x14ac:dyDescent="0.25">
      <c r="A228" s="15"/>
      <c r="B228" s="98"/>
      <c r="C228" s="98"/>
      <c r="D228" s="98"/>
      <c r="E228" s="98"/>
      <c r="F228" s="98"/>
      <c r="G228" s="98"/>
      <c r="H228" s="98"/>
      <c r="I228" s="98"/>
      <c r="J228" s="98"/>
      <c r="K228" s="98"/>
      <c r="L228" s="98"/>
      <c r="M228" s="15"/>
      <c r="N228" s="98"/>
      <c r="O228" s="98"/>
      <c r="P228" s="98"/>
      <c r="Q228" s="98"/>
      <c r="R228" s="98"/>
      <c r="S228" s="98"/>
      <c r="T228" s="15"/>
      <c r="U228" s="15"/>
      <c r="V228" s="15"/>
      <c r="W228" s="15"/>
      <c r="X228" s="15"/>
      <c r="Y228" s="15"/>
      <c r="Z228" s="15"/>
      <c r="AA228" s="15"/>
      <c r="AB228" s="15"/>
      <c r="AC228" s="15"/>
      <c r="AD228" s="15"/>
      <c r="AE228" s="15"/>
      <c r="AF228" s="15"/>
      <c r="AG228" s="15"/>
      <c r="AH228" s="15"/>
      <c r="AI228" s="15"/>
    </row>
    <row r="229" spans="1:35" ht="14.25" hidden="1" customHeight="1" x14ac:dyDescent="0.25">
      <c r="A229" s="15"/>
      <c r="B229" s="98"/>
      <c r="C229" s="98"/>
      <c r="D229" s="98"/>
      <c r="E229" s="98"/>
      <c r="F229" s="98"/>
      <c r="G229" s="98"/>
      <c r="H229" s="98"/>
      <c r="I229" s="98"/>
      <c r="J229" s="98"/>
      <c r="K229" s="98"/>
      <c r="L229" s="98"/>
      <c r="M229" s="15"/>
      <c r="N229" s="98"/>
      <c r="O229" s="98"/>
      <c r="P229" s="98"/>
      <c r="Q229" s="98"/>
      <c r="R229" s="98"/>
      <c r="S229" s="98"/>
      <c r="T229" s="15"/>
      <c r="U229" s="15"/>
      <c r="V229" s="15"/>
      <c r="W229" s="15"/>
      <c r="X229" s="15"/>
      <c r="Y229" s="15"/>
      <c r="Z229" s="15"/>
      <c r="AA229" s="15"/>
      <c r="AB229" s="15"/>
      <c r="AC229" s="15"/>
      <c r="AD229" s="15"/>
      <c r="AE229" s="15"/>
      <c r="AF229" s="15"/>
      <c r="AG229" s="15"/>
      <c r="AH229" s="15"/>
      <c r="AI229" s="15"/>
    </row>
    <row r="230" spans="1:35" ht="14.25" hidden="1" customHeight="1" x14ac:dyDescent="0.25">
      <c r="A230" s="15"/>
      <c r="B230" s="98"/>
      <c r="C230" s="98"/>
      <c r="D230" s="98"/>
      <c r="E230" s="98"/>
      <c r="F230" s="98"/>
      <c r="G230" s="98"/>
      <c r="H230" s="98"/>
      <c r="I230" s="98"/>
      <c r="J230" s="98"/>
      <c r="K230" s="98"/>
      <c r="L230" s="98"/>
      <c r="M230" s="15"/>
      <c r="N230" s="98"/>
      <c r="O230" s="98"/>
      <c r="P230" s="98"/>
      <c r="Q230" s="98"/>
      <c r="R230" s="98"/>
      <c r="S230" s="98"/>
      <c r="T230" s="15"/>
      <c r="U230" s="15"/>
      <c r="V230" s="15"/>
      <c r="W230" s="15"/>
      <c r="X230" s="15"/>
      <c r="Y230" s="15"/>
      <c r="Z230" s="15"/>
      <c r="AA230" s="15"/>
      <c r="AB230" s="15"/>
      <c r="AC230" s="15"/>
      <c r="AD230" s="15"/>
      <c r="AE230" s="15"/>
      <c r="AF230" s="15"/>
      <c r="AG230" s="15"/>
      <c r="AH230" s="15"/>
      <c r="AI230" s="15"/>
    </row>
    <row r="231" spans="1:35" ht="14.25" hidden="1" customHeight="1" x14ac:dyDescent="0.25">
      <c r="A231" s="15"/>
      <c r="B231" s="98"/>
      <c r="C231" s="98"/>
      <c r="D231" s="98"/>
      <c r="E231" s="98"/>
      <c r="F231" s="98"/>
      <c r="G231" s="98"/>
      <c r="H231" s="98"/>
      <c r="I231" s="98"/>
      <c r="J231" s="98"/>
      <c r="K231" s="98"/>
      <c r="L231" s="98"/>
      <c r="M231" s="15"/>
      <c r="N231" s="98"/>
      <c r="O231" s="98"/>
      <c r="P231" s="98"/>
      <c r="Q231" s="98"/>
      <c r="R231" s="98"/>
      <c r="S231" s="98"/>
      <c r="T231" s="15"/>
      <c r="U231" s="15"/>
      <c r="V231" s="15"/>
      <c r="W231" s="15"/>
      <c r="X231" s="15"/>
      <c r="Y231" s="15"/>
      <c r="Z231" s="15"/>
      <c r="AA231" s="15"/>
      <c r="AB231" s="15"/>
      <c r="AC231" s="15"/>
      <c r="AD231" s="15"/>
      <c r="AE231" s="15"/>
      <c r="AF231" s="15"/>
      <c r="AG231" s="15"/>
      <c r="AH231" s="15"/>
      <c r="AI231" s="15"/>
    </row>
    <row r="232" spans="1:35" ht="14.25" hidden="1" customHeight="1" x14ac:dyDescent="0.25">
      <c r="A232" s="15"/>
      <c r="B232" s="98"/>
      <c r="C232" s="98"/>
      <c r="D232" s="98"/>
      <c r="E232" s="98"/>
      <c r="F232" s="98"/>
      <c r="G232" s="98"/>
      <c r="H232" s="98"/>
      <c r="I232" s="98"/>
      <c r="J232" s="98"/>
      <c r="K232" s="98"/>
      <c r="L232" s="98"/>
      <c r="M232" s="15"/>
      <c r="N232" s="98"/>
      <c r="O232" s="98"/>
      <c r="P232" s="98"/>
      <c r="Q232" s="98"/>
      <c r="R232" s="98"/>
      <c r="S232" s="98"/>
      <c r="T232" s="15"/>
      <c r="U232" s="15"/>
      <c r="V232" s="15"/>
      <c r="W232" s="15"/>
      <c r="X232" s="15"/>
      <c r="Y232" s="15"/>
      <c r="Z232" s="15"/>
      <c r="AA232" s="15"/>
      <c r="AB232" s="15"/>
      <c r="AC232" s="15"/>
      <c r="AD232" s="15"/>
      <c r="AE232" s="15"/>
      <c r="AF232" s="15"/>
      <c r="AG232" s="15"/>
      <c r="AH232" s="15"/>
      <c r="AI232" s="15"/>
    </row>
    <row r="233" spans="1:35" ht="14.25" hidden="1" customHeight="1" x14ac:dyDescent="0.25">
      <c r="A233" s="15"/>
      <c r="B233" s="98"/>
      <c r="C233" s="98"/>
      <c r="D233" s="98"/>
      <c r="E233" s="98"/>
      <c r="F233" s="98"/>
      <c r="G233" s="98"/>
      <c r="H233" s="98"/>
      <c r="I233" s="98"/>
      <c r="J233" s="98"/>
      <c r="K233" s="98"/>
      <c r="L233" s="98"/>
      <c r="M233" s="15"/>
      <c r="N233" s="98"/>
      <c r="O233" s="98"/>
      <c r="P233" s="98"/>
      <c r="Q233" s="98"/>
      <c r="R233" s="98"/>
      <c r="S233" s="98"/>
      <c r="T233" s="15"/>
      <c r="U233" s="15"/>
      <c r="V233" s="15"/>
      <c r="W233" s="15"/>
      <c r="X233" s="15"/>
      <c r="Y233" s="15"/>
      <c r="Z233" s="15"/>
      <c r="AA233" s="15"/>
      <c r="AB233" s="15"/>
      <c r="AC233" s="15"/>
      <c r="AD233" s="15"/>
      <c r="AE233" s="15"/>
      <c r="AF233" s="15"/>
      <c r="AG233" s="15"/>
      <c r="AH233" s="15"/>
      <c r="AI233" s="15"/>
    </row>
    <row r="234" spans="1:35" ht="14.25" hidden="1" customHeight="1" x14ac:dyDescent="0.25">
      <c r="A234" s="15"/>
      <c r="B234" s="98"/>
      <c r="C234" s="98"/>
      <c r="D234" s="98"/>
      <c r="E234" s="98"/>
      <c r="F234" s="98"/>
      <c r="G234" s="98"/>
      <c r="H234" s="98"/>
      <c r="I234" s="98"/>
      <c r="J234" s="98"/>
      <c r="K234" s="98"/>
      <c r="L234" s="98"/>
      <c r="M234" s="15"/>
      <c r="N234" s="98"/>
      <c r="O234" s="98"/>
      <c r="P234" s="98"/>
      <c r="Q234" s="98"/>
      <c r="R234" s="98"/>
      <c r="S234" s="98"/>
      <c r="T234" s="15"/>
      <c r="U234" s="15"/>
      <c r="V234" s="15"/>
      <c r="W234" s="15"/>
      <c r="X234" s="15"/>
      <c r="Y234" s="15"/>
      <c r="Z234" s="15"/>
      <c r="AA234" s="15"/>
      <c r="AB234" s="15"/>
      <c r="AC234" s="15"/>
      <c r="AD234" s="15"/>
      <c r="AE234" s="15"/>
      <c r="AF234" s="15"/>
      <c r="AG234" s="15"/>
      <c r="AH234" s="15"/>
      <c r="AI234" s="15"/>
    </row>
    <row r="235" spans="1:35" ht="14.25" hidden="1" customHeight="1" x14ac:dyDescent="0.25">
      <c r="A235" s="15"/>
      <c r="B235" s="98"/>
      <c r="C235" s="98"/>
      <c r="D235" s="98"/>
      <c r="E235" s="98"/>
      <c r="F235" s="98"/>
      <c r="G235" s="98"/>
      <c r="H235" s="98"/>
      <c r="I235" s="98"/>
      <c r="J235" s="98"/>
      <c r="K235" s="98"/>
      <c r="L235" s="98"/>
      <c r="M235" s="15"/>
      <c r="N235" s="98"/>
      <c r="O235" s="98"/>
      <c r="P235" s="98"/>
      <c r="Q235" s="98"/>
      <c r="R235" s="98"/>
      <c r="S235" s="98"/>
      <c r="T235" s="15"/>
      <c r="U235" s="15"/>
      <c r="V235" s="15"/>
      <c r="W235" s="15"/>
      <c r="X235" s="15"/>
      <c r="Y235" s="15"/>
      <c r="Z235" s="15"/>
      <c r="AA235" s="15"/>
      <c r="AB235" s="15"/>
      <c r="AC235" s="15"/>
      <c r="AD235" s="15"/>
      <c r="AE235" s="15"/>
      <c r="AF235" s="15"/>
      <c r="AG235" s="15"/>
      <c r="AH235" s="15"/>
      <c r="AI235" s="15"/>
    </row>
    <row r="236" spans="1:35" ht="14.25" hidden="1" customHeight="1" x14ac:dyDescent="0.25">
      <c r="A236" s="15"/>
      <c r="B236" s="98"/>
      <c r="C236" s="98"/>
      <c r="D236" s="98"/>
      <c r="E236" s="98"/>
      <c r="F236" s="98"/>
      <c r="G236" s="98"/>
      <c r="H236" s="98"/>
      <c r="I236" s="98"/>
      <c r="J236" s="98"/>
      <c r="K236" s="98"/>
      <c r="L236" s="98"/>
      <c r="M236" s="15"/>
      <c r="N236" s="98"/>
      <c r="O236" s="98"/>
      <c r="P236" s="98"/>
      <c r="Q236" s="98"/>
      <c r="R236" s="98"/>
      <c r="S236" s="98"/>
      <c r="T236" s="15"/>
      <c r="U236" s="15"/>
      <c r="V236" s="15"/>
      <c r="W236" s="15"/>
      <c r="X236" s="15"/>
      <c r="Y236" s="15"/>
      <c r="Z236" s="15"/>
      <c r="AA236" s="15"/>
      <c r="AB236" s="15"/>
      <c r="AC236" s="15"/>
      <c r="AD236" s="15"/>
      <c r="AE236" s="15"/>
      <c r="AF236" s="15"/>
      <c r="AG236" s="15"/>
      <c r="AH236" s="15"/>
      <c r="AI236" s="15"/>
    </row>
    <row r="237" spans="1:35" ht="14.25" hidden="1" customHeight="1" x14ac:dyDescent="0.25">
      <c r="A237" s="15"/>
      <c r="B237" s="98"/>
      <c r="C237" s="98"/>
      <c r="D237" s="98"/>
      <c r="E237" s="98"/>
      <c r="F237" s="98"/>
      <c r="G237" s="98"/>
      <c r="H237" s="98"/>
      <c r="I237" s="98"/>
      <c r="J237" s="98"/>
      <c r="K237" s="98"/>
      <c r="L237" s="98"/>
      <c r="M237" s="15"/>
      <c r="N237" s="98"/>
      <c r="O237" s="98"/>
      <c r="P237" s="98"/>
      <c r="Q237" s="98"/>
      <c r="R237" s="98"/>
      <c r="S237" s="98"/>
      <c r="T237" s="15"/>
      <c r="U237" s="15"/>
      <c r="V237" s="15"/>
      <c r="W237" s="15"/>
      <c r="X237" s="15"/>
      <c r="Y237" s="15"/>
      <c r="Z237" s="15"/>
      <c r="AA237" s="15"/>
      <c r="AB237" s="15"/>
      <c r="AC237" s="15"/>
      <c r="AD237" s="15"/>
      <c r="AE237" s="15"/>
      <c r="AF237" s="15"/>
      <c r="AG237" s="15"/>
      <c r="AH237" s="15"/>
      <c r="AI237" s="15"/>
    </row>
    <row r="238" spans="1:35" ht="14.25" hidden="1" customHeight="1" x14ac:dyDescent="0.25">
      <c r="A238" s="15"/>
      <c r="B238" s="98"/>
      <c r="C238" s="98"/>
      <c r="D238" s="98"/>
      <c r="E238" s="98"/>
      <c r="F238" s="98"/>
      <c r="G238" s="98"/>
      <c r="H238" s="98"/>
      <c r="I238" s="98"/>
      <c r="J238" s="98"/>
      <c r="K238" s="98"/>
      <c r="L238" s="98"/>
      <c r="M238" s="15"/>
      <c r="N238" s="98"/>
      <c r="O238" s="98"/>
      <c r="P238" s="98"/>
      <c r="Q238" s="98"/>
      <c r="R238" s="98"/>
      <c r="S238" s="98"/>
      <c r="T238" s="15"/>
      <c r="U238" s="15"/>
      <c r="V238" s="15"/>
      <c r="W238" s="15"/>
      <c r="X238" s="15"/>
      <c r="Y238" s="15"/>
      <c r="Z238" s="15"/>
      <c r="AA238" s="15"/>
      <c r="AB238" s="15"/>
      <c r="AC238" s="15"/>
      <c r="AD238" s="15"/>
      <c r="AE238" s="15"/>
      <c r="AF238" s="15"/>
      <c r="AG238" s="15"/>
      <c r="AH238" s="15"/>
      <c r="AI238" s="15"/>
    </row>
    <row r="239" spans="1:35" ht="14.25" hidden="1" customHeight="1" x14ac:dyDescent="0.25">
      <c r="A239" s="15"/>
      <c r="B239" s="98"/>
      <c r="C239" s="98"/>
      <c r="D239" s="98"/>
      <c r="E239" s="98"/>
      <c r="F239" s="98"/>
      <c r="G239" s="98"/>
      <c r="H239" s="98"/>
      <c r="I239" s="98"/>
      <c r="J239" s="98"/>
      <c r="K239" s="98"/>
      <c r="L239" s="98"/>
      <c r="M239" s="15"/>
      <c r="N239" s="98"/>
      <c r="O239" s="98"/>
      <c r="P239" s="98"/>
      <c r="Q239" s="98"/>
      <c r="R239" s="98"/>
      <c r="S239" s="98"/>
      <c r="T239" s="15"/>
      <c r="U239" s="15"/>
      <c r="V239" s="15"/>
      <c r="W239" s="15"/>
      <c r="X239" s="15"/>
      <c r="Y239" s="15"/>
      <c r="Z239" s="15"/>
      <c r="AA239" s="15"/>
      <c r="AB239" s="15"/>
      <c r="AC239" s="15"/>
      <c r="AD239" s="15"/>
      <c r="AE239" s="15"/>
      <c r="AF239" s="15"/>
      <c r="AG239" s="15"/>
      <c r="AH239" s="15"/>
      <c r="AI239" s="15"/>
    </row>
    <row r="240" spans="1:35" ht="14.25" hidden="1" customHeight="1" x14ac:dyDescent="0.25">
      <c r="A240" s="15"/>
      <c r="B240" s="98"/>
      <c r="C240" s="98"/>
      <c r="D240" s="98"/>
      <c r="E240" s="98"/>
      <c r="F240" s="98"/>
      <c r="G240" s="98"/>
      <c r="H240" s="98"/>
      <c r="I240" s="98"/>
      <c r="J240" s="98"/>
      <c r="K240" s="98"/>
      <c r="L240" s="98"/>
      <c r="M240" s="15"/>
      <c r="N240" s="98"/>
      <c r="O240" s="98"/>
      <c r="P240" s="98"/>
      <c r="Q240" s="98"/>
      <c r="R240" s="98"/>
      <c r="S240" s="98"/>
      <c r="T240" s="15"/>
      <c r="U240" s="15"/>
      <c r="V240" s="15"/>
      <c r="W240" s="15"/>
      <c r="X240" s="15"/>
      <c r="Y240" s="15"/>
      <c r="Z240" s="15"/>
      <c r="AA240" s="15"/>
      <c r="AB240" s="15"/>
      <c r="AC240" s="15"/>
      <c r="AD240" s="15"/>
      <c r="AE240" s="15"/>
      <c r="AF240" s="15"/>
      <c r="AG240" s="15"/>
      <c r="AH240" s="15"/>
      <c r="AI240" s="15"/>
    </row>
    <row r="241" spans="1:35" ht="14.25" hidden="1" customHeight="1" x14ac:dyDescent="0.25">
      <c r="A241" s="15"/>
      <c r="B241" s="98"/>
      <c r="C241" s="98"/>
      <c r="D241" s="98"/>
      <c r="E241" s="98"/>
      <c r="F241" s="98"/>
      <c r="G241" s="98"/>
      <c r="H241" s="98"/>
      <c r="I241" s="98"/>
      <c r="J241" s="98"/>
      <c r="K241" s="98"/>
      <c r="L241" s="98"/>
      <c r="M241" s="15"/>
      <c r="N241" s="98"/>
      <c r="O241" s="98"/>
      <c r="P241" s="98"/>
      <c r="Q241" s="98"/>
      <c r="R241" s="98"/>
      <c r="S241" s="98"/>
      <c r="T241" s="15"/>
      <c r="U241" s="15"/>
      <c r="V241" s="15"/>
      <c r="W241" s="15"/>
      <c r="X241" s="15"/>
      <c r="Y241" s="15"/>
      <c r="Z241" s="15"/>
      <c r="AA241" s="15"/>
      <c r="AB241" s="15"/>
      <c r="AC241" s="15"/>
      <c r="AD241" s="15"/>
      <c r="AE241" s="15"/>
      <c r="AF241" s="15"/>
      <c r="AG241" s="15"/>
      <c r="AH241" s="15"/>
      <c r="AI241" s="15"/>
    </row>
    <row r="242" spans="1:35" ht="14.25" hidden="1" customHeight="1" x14ac:dyDescent="0.25">
      <c r="A242" s="15"/>
      <c r="B242" s="98"/>
      <c r="C242" s="98"/>
      <c r="D242" s="98"/>
      <c r="E242" s="98"/>
      <c r="F242" s="98"/>
      <c r="G242" s="98"/>
      <c r="H242" s="98"/>
      <c r="I242" s="98"/>
      <c r="J242" s="98"/>
      <c r="K242" s="98"/>
      <c r="L242" s="98"/>
      <c r="M242" s="15"/>
      <c r="N242" s="98"/>
      <c r="O242" s="98"/>
      <c r="P242" s="98"/>
      <c r="Q242" s="98"/>
      <c r="R242" s="98"/>
      <c r="S242" s="98"/>
      <c r="T242" s="15"/>
      <c r="U242" s="15"/>
      <c r="V242" s="15"/>
      <c r="W242" s="15"/>
      <c r="X242" s="15"/>
      <c r="Y242" s="15"/>
      <c r="Z242" s="15"/>
      <c r="AA242" s="15"/>
      <c r="AB242" s="15"/>
      <c r="AC242" s="15"/>
      <c r="AD242" s="15"/>
      <c r="AE242" s="15"/>
      <c r="AF242" s="15"/>
      <c r="AG242" s="15"/>
      <c r="AH242" s="15"/>
      <c r="AI242" s="15"/>
    </row>
    <row r="243" spans="1:35" ht="14.25" hidden="1" customHeight="1" x14ac:dyDescent="0.25">
      <c r="A243" s="15"/>
      <c r="B243" s="98"/>
      <c r="C243" s="98"/>
      <c r="D243" s="98"/>
      <c r="E243" s="98"/>
      <c r="F243" s="98"/>
      <c r="G243" s="98"/>
      <c r="H243" s="98"/>
      <c r="I243" s="98"/>
      <c r="J243" s="98"/>
      <c r="K243" s="98"/>
      <c r="L243" s="98"/>
      <c r="M243" s="15"/>
      <c r="N243" s="98"/>
      <c r="O243" s="98"/>
      <c r="P243" s="98"/>
      <c r="Q243" s="98"/>
      <c r="R243" s="98"/>
      <c r="S243" s="98"/>
      <c r="T243" s="15"/>
      <c r="U243" s="15"/>
      <c r="V243" s="15"/>
      <c r="W243" s="15"/>
      <c r="X243" s="15"/>
      <c r="Y243" s="15"/>
      <c r="Z243" s="15"/>
      <c r="AA243" s="15"/>
      <c r="AB243" s="15"/>
      <c r="AC243" s="15"/>
      <c r="AD243" s="15"/>
      <c r="AE243" s="15"/>
      <c r="AF243" s="15"/>
      <c r="AG243" s="15"/>
      <c r="AH243" s="15"/>
      <c r="AI243" s="15"/>
    </row>
    <row r="244" spans="1:35" ht="14.25" hidden="1" customHeight="1" x14ac:dyDescent="0.25">
      <c r="A244" s="15"/>
      <c r="B244" s="98"/>
      <c r="C244" s="98"/>
      <c r="D244" s="98"/>
      <c r="E244" s="98"/>
      <c r="F244" s="98"/>
      <c r="G244" s="98"/>
      <c r="H244" s="98"/>
      <c r="I244" s="98"/>
      <c r="J244" s="98"/>
      <c r="K244" s="98"/>
      <c r="L244" s="98"/>
      <c r="M244" s="15"/>
      <c r="N244" s="98"/>
      <c r="O244" s="98"/>
      <c r="P244" s="98"/>
      <c r="Q244" s="98"/>
      <c r="R244" s="98"/>
      <c r="S244" s="98"/>
      <c r="T244" s="15"/>
      <c r="U244" s="15"/>
      <c r="V244" s="15"/>
      <c r="W244" s="15"/>
      <c r="X244" s="15"/>
      <c r="Y244" s="15"/>
      <c r="Z244" s="15"/>
      <c r="AA244" s="15"/>
      <c r="AB244" s="15"/>
      <c r="AC244" s="15"/>
      <c r="AD244" s="15"/>
      <c r="AE244" s="15"/>
      <c r="AF244" s="15"/>
      <c r="AG244" s="15"/>
      <c r="AH244" s="15"/>
      <c r="AI244" s="15"/>
    </row>
    <row r="245" spans="1:35" ht="14.25" hidden="1" customHeight="1" x14ac:dyDescent="0.25">
      <c r="A245" s="15"/>
      <c r="B245" s="98"/>
      <c r="C245" s="98"/>
      <c r="D245" s="98"/>
      <c r="E245" s="98"/>
      <c r="F245" s="98"/>
      <c r="G245" s="98"/>
      <c r="H245" s="98"/>
      <c r="I245" s="98"/>
      <c r="J245" s="98"/>
      <c r="K245" s="98"/>
      <c r="L245" s="98"/>
      <c r="M245" s="15"/>
      <c r="N245" s="98"/>
      <c r="O245" s="98"/>
      <c r="P245" s="98"/>
      <c r="Q245" s="98"/>
      <c r="R245" s="98"/>
      <c r="S245" s="98"/>
      <c r="T245" s="15"/>
      <c r="U245" s="15"/>
      <c r="V245" s="15"/>
      <c r="W245" s="15"/>
      <c r="X245" s="15"/>
      <c r="Y245" s="15"/>
      <c r="Z245" s="15"/>
      <c r="AA245" s="15"/>
      <c r="AB245" s="15"/>
      <c r="AC245" s="15"/>
      <c r="AD245" s="15"/>
      <c r="AE245" s="15"/>
      <c r="AF245" s="15"/>
      <c r="AG245" s="15"/>
      <c r="AH245" s="15"/>
      <c r="AI245" s="15"/>
    </row>
    <row r="246" spans="1:35" ht="14.25" hidden="1" customHeight="1" x14ac:dyDescent="0.25">
      <c r="A246" s="15"/>
      <c r="B246" s="98"/>
      <c r="C246" s="98"/>
      <c r="D246" s="98"/>
      <c r="E246" s="98"/>
      <c r="F246" s="98"/>
      <c r="G246" s="98"/>
      <c r="H246" s="98"/>
      <c r="I246" s="98"/>
      <c r="J246" s="98"/>
      <c r="K246" s="98"/>
      <c r="L246" s="98"/>
      <c r="M246" s="15"/>
      <c r="N246" s="98"/>
      <c r="O246" s="98"/>
      <c r="P246" s="98"/>
      <c r="Q246" s="98"/>
      <c r="R246" s="98"/>
      <c r="S246" s="98"/>
      <c r="T246" s="15"/>
      <c r="U246" s="15"/>
      <c r="V246" s="15"/>
      <c r="W246" s="15"/>
      <c r="X246" s="15"/>
      <c r="Y246" s="15"/>
      <c r="Z246" s="15"/>
      <c r="AA246" s="15"/>
      <c r="AB246" s="15"/>
      <c r="AC246" s="15"/>
      <c r="AD246" s="15"/>
      <c r="AE246" s="15"/>
      <c r="AF246" s="15"/>
      <c r="AG246" s="15"/>
      <c r="AH246" s="15"/>
      <c r="AI246" s="15"/>
    </row>
    <row r="247" spans="1:35" ht="14.25" hidden="1" customHeight="1" x14ac:dyDescent="0.25">
      <c r="A247" s="15"/>
      <c r="B247" s="98"/>
      <c r="C247" s="98"/>
      <c r="D247" s="98"/>
      <c r="E247" s="98"/>
      <c r="F247" s="98"/>
      <c r="G247" s="98"/>
      <c r="H247" s="98"/>
      <c r="I247" s="98"/>
      <c r="J247" s="98"/>
      <c r="K247" s="98"/>
      <c r="L247" s="98"/>
      <c r="M247" s="15"/>
      <c r="N247" s="98"/>
      <c r="O247" s="98"/>
      <c r="P247" s="98"/>
      <c r="Q247" s="98"/>
      <c r="R247" s="98"/>
      <c r="S247" s="98"/>
      <c r="T247" s="15"/>
      <c r="U247" s="15"/>
      <c r="V247" s="15"/>
      <c r="W247" s="15"/>
      <c r="X247" s="15"/>
      <c r="Y247" s="15"/>
      <c r="Z247" s="15"/>
      <c r="AA247" s="15"/>
      <c r="AB247" s="15"/>
      <c r="AC247" s="15"/>
      <c r="AD247" s="15"/>
      <c r="AE247" s="15"/>
      <c r="AF247" s="15"/>
      <c r="AG247" s="15"/>
      <c r="AH247" s="15"/>
      <c r="AI247" s="15"/>
    </row>
    <row r="248" spans="1:35" ht="14.25" hidden="1" customHeight="1" x14ac:dyDescent="0.25">
      <c r="A248" s="15"/>
      <c r="B248" s="98"/>
      <c r="C248" s="98"/>
      <c r="D248" s="98"/>
      <c r="E248" s="98"/>
      <c r="F248" s="98"/>
      <c r="G248" s="98"/>
      <c r="H248" s="98"/>
      <c r="I248" s="98"/>
      <c r="J248" s="98"/>
      <c r="K248" s="98"/>
      <c r="L248" s="98"/>
      <c r="M248" s="15"/>
      <c r="N248" s="98"/>
      <c r="O248" s="98"/>
      <c r="P248" s="98"/>
      <c r="Q248" s="98"/>
      <c r="R248" s="98"/>
      <c r="S248" s="98"/>
      <c r="T248" s="15"/>
      <c r="U248" s="15"/>
      <c r="V248" s="15"/>
      <c r="W248" s="15"/>
      <c r="X248" s="15"/>
      <c r="Y248" s="15"/>
      <c r="Z248" s="15"/>
      <c r="AA248" s="15"/>
      <c r="AB248" s="15"/>
      <c r="AC248" s="15"/>
      <c r="AD248" s="15"/>
      <c r="AE248" s="15"/>
      <c r="AF248" s="15"/>
      <c r="AG248" s="15"/>
      <c r="AH248" s="15"/>
      <c r="AI248" s="15"/>
    </row>
    <row r="249" spans="1:35" ht="14.25" hidden="1" customHeight="1" x14ac:dyDescent="0.25">
      <c r="A249" s="15"/>
      <c r="B249" s="98"/>
      <c r="C249" s="98"/>
      <c r="D249" s="98"/>
      <c r="E249" s="98"/>
      <c r="F249" s="98"/>
      <c r="G249" s="98"/>
      <c r="H249" s="98"/>
      <c r="I249" s="98"/>
      <c r="J249" s="98"/>
      <c r="K249" s="98"/>
      <c r="L249" s="98"/>
      <c r="M249" s="15"/>
      <c r="N249" s="98"/>
      <c r="O249" s="98"/>
      <c r="P249" s="98"/>
      <c r="Q249" s="98"/>
      <c r="R249" s="98"/>
      <c r="S249" s="98"/>
      <c r="T249" s="15"/>
      <c r="U249" s="15"/>
      <c r="V249" s="15"/>
      <c r="W249" s="15"/>
      <c r="X249" s="15"/>
      <c r="Y249" s="15"/>
      <c r="Z249" s="15"/>
      <c r="AA249" s="15"/>
      <c r="AB249" s="15"/>
      <c r="AC249" s="15"/>
      <c r="AD249" s="15"/>
      <c r="AE249" s="15"/>
      <c r="AF249" s="15"/>
      <c r="AG249" s="15"/>
      <c r="AH249" s="15"/>
      <c r="AI249" s="15"/>
    </row>
    <row r="250" spans="1:35" ht="14.25" hidden="1" customHeight="1" x14ac:dyDescent="0.25">
      <c r="A250" s="15"/>
      <c r="B250" s="98"/>
      <c r="C250" s="98"/>
      <c r="D250" s="98"/>
      <c r="E250" s="98"/>
      <c r="F250" s="98"/>
      <c r="G250" s="98"/>
      <c r="H250" s="98"/>
      <c r="I250" s="98"/>
      <c r="J250" s="98"/>
      <c r="K250" s="98"/>
      <c r="L250" s="98"/>
      <c r="M250" s="15"/>
      <c r="N250" s="98"/>
      <c r="O250" s="98"/>
      <c r="P250" s="98"/>
      <c r="Q250" s="98"/>
      <c r="R250" s="98"/>
      <c r="S250" s="98"/>
      <c r="T250" s="15"/>
      <c r="U250" s="15"/>
      <c r="V250" s="15"/>
      <c r="W250" s="15"/>
      <c r="X250" s="15"/>
      <c r="Y250" s="15"/>
      <c r="Z250" s="15"/>
      <c r="AA250" s="15"/>
      <c r="AB250" s="15"/>
      <c r="AC250" s="15"/>
      <c r="AD250" s="15"/>
      <c r="AE250" s="15"/>
      <c r="AF250" s="15"/>
      <c r="AG250" s="15"/>
      <c r="AH250" s="15"/>
      <c r="AI250" s="15"/>
    </row>
    <row r="251" spans="1:35" ht="14.25" hidden="1" customHeight="1" x14ac:dyDescent="0.25">
      <c r="A251" s="15"/>
      <c r="B251" s="98"/>
      <c r="C251" s="98"/>
      <c r="D251" s="98"/>
      <c r="E251" s="98"/>
      <c r="F251" s="98"/>
      <c r="G251" s="98"/>
      <c r="H251" s="98"/>
      <c r="I251" s="98"/>
      <c r="J251" s="98"/>
      <c r="K251" s="98"/>
      <c r="L251" s="98"/>
      <c r="M251" s="15"/>
      <c r="N251" s="98"/>
      <c r="O251" s="98"/>
      <c r="P251" s="98"/>
      <c r="Q251" s="98"/>
      <c r="R251" s="98"/>
      <c r="S251" s="98"/>
      <c r="T251" s="15"/>
      <c r="U251" s="15"/>
      <c r="V251" s="15"/>
      <c r="W251" s="15"/>
      <c r="X251" s="15"/>
      <c r="Y251" s="15"/>
      <c r="Z251" s="15"/>
      <c r="AA251" s="15"/>
      <c r="AB251" s="15"/>
      <c r="AC251" s="15"/>
      <c r="AD251" s="15"/>
      <c r="AE251" s="15"/>
      <c r="AF251" s="15"/>
      <c r="AG251" s="15"/>
      <c r="AH251" s="15"/>
      <c r="AI251" s="15"/>
    </row>
    <row r="252" spans="1:35" ht="14.25" hidden="1" customHeight="1" x14ac:dyDescent="0.25">
      <c r="A252" s="15"/>
      <c r="B252" s="98"/>
      <c r="C252" s="98"/>
      <c r="D252" s="98"/>
      <c r="E252" s="98"/>
      <c r="F252" s="98"/>
      <c r="G252" s="98"/>
      <c r="H252" s="98"/>
      <c r="I252" s="98"/>
      <c r="J252" s="98"/>
      <c r="K252" s="98"/>
      <c r="L252" s="98"/>
      <c r="M252" s="15"/>
      <c r="N252" s="98"/>
      <c r="O252" s="98"/>
      <c r="P252" s="98"/>
      <c r="Q252" s="98"/>
      <c r="R252" s="98"/>
      <c r="S252" s="98"/>
      <c r="T252" s="15"/>
      <c r="U252" s="15"/>
      <c r="V252" s="15"/>
      <c r="W252" s="15"/>
      <c r="X252" s="15"/>
      <c r="Y252" s="15"/>
      <c r="Z252" s="15"/>
      <c r="AA252" s="15"/>
      <c r="AB252" s="15"/>
      <c r="AC252" s="15"/>
      <c r="AD252" s="15"/>
      <c r="AE252" s="15"/>
      <c r="AF252" s="15"/>
      <c r="AG252" s="15"/>
      <c r="AH252" s="15"/>
      <c r="AI252" s="15"/>
    </row>
    <row r="253" spans="1:35" ht="14.25" hidden="1" customHeight="1" x14ac:dyDescent="0.25">
      <c r="A253" s="15"/>
      <c r="B253" s="98"/>
      <c r="C253" s="98"/>
      <c r="D253" s="98"/>
      <c r="E253" s="98"/>
      <c r="F253" s="98"/>
      <c r="G253" s="98"/>
      <c r="H253" s="98"/>
      <c r="I253" s="98"/>
      <c r="J253" s="98"/>
      <c r="K253" s="98"/>
      <c r="L253" s="98"/>
      <c r="M253" s="15"/>
      <c r="N253" s="98"/>
      <c r="O253" s="98"/>
      <c r="P253" s="98"/>
      <c r="Q253" s="98"/>
      <c r="R253" s="98"/>
      <c r="S253" s="98"/>
      <c r="T253" s="15"/>
      <c r="U253" s="15"/>
      <c r="V253" s="15"/>
      <c r="W253" s="15"/>
      <c r="X253" s="15"/>
      <c r="Y253" s="15"/>
      <c r="Z253" s="15"/>
      <c r="AA253" s="15"/>
      <c r="AB253" s="15"/>
      <c r="AC253" s="15"/>
      <c r="AD253" s="15"/>
      <c r="AE253" s="15"/>
      <c r="AF253" s="15"/>
      <c r="AG253" s="15"/>
      <c r="AH253" s="15"/>
      <c r="AI253" s="15"/>
    </row>
    <row r="254" spans="1:35" ht="14.25" hidden="1" customHeight="1" x14ac:dyDescent="0.25">
      <c r="A254" s="15"/>
      <c r="B254" s="98"/>
      <c r="C254" s="98"/>
      <c r="D254" s="98"/>
      <c r="E254" s="98"/>
      <c r="F254" s="98"/>
      <c r="G254" s="98"/>
      <c r="H254" s="98"/>
      <c r="I254" s="98"/>
      <c r="J254" s="98"/>
      <c r="K254" s="98"/>
      <c r="L254" s="98"/>
      <c r="M254" s="15"/>
      <c r="N254" s="98"/>
      <c r="O254" s="98"/>
      <c r="P254" s="98"/>
      <c r="Q254" s="98"/>
      <c r="R254" s="98"/>
      <c r="S254" s="98"/>
      <c r="T254" s="15"/>
      <c r="U254" s="15"/>
      <c r="V254" s="15"/>
      <c r="W254" s="15"/>
      <c r="X254" s="15"/>
      <c r="Y254" s="15"/>
      <c r="Z254" s="15"/>
      <c r="AA254" s="15"/>
      <c r="AB254" s="15"/>
      <c r="AC254" s="15"/>
      <c r="AD254" s="15"/>
      <c r="AE254" s="15"/>
      <c r="AF254" s="15"/>
      <c r="AG254" s="15"/>
      <c r="AH254" s="15"/>
      <c r="AI254" s="15"/>
    </row>
    <row r="255" spans="1:35" ht="14.25" hidden="1" customHeight="1" x14ac:dyDescent="0.25">
      <c r="A255" s="15"/>
      <c r="B255" s="98"/>
      <c r="C255" s="98"/>
      <c r="D255" s="98"/>
      <c r="E255" s="98"/>
      <c r="F255" s="98"/>
      <c r="G255" s="98"/>
      <c r="H255" s="98"/>
      <c r="I255" s="98"/>
      <c r="J255" s="98"/>
      <c r="K255" s="98"/>
      <c r="L255" s="98"/>
      <c r="M255" s="15"/>
      <c r="N255" s="98"/>
      <c r="O255" s="98"/>
      <c r="P255" s="98"/>
      <c r="Q255" s="98"/>
      <c r="R255" s="98"/>
      <c r="S255" s="98"/>
      <c r="T255" s="15"/>
      <c r="U255" s="15"/>
      <c r="V255" s="15"/>
      <c r="W255" s="15"/>
      <c r="X255" s="15"/>
      <c r="Y255" s="15"/>
      <c r="Z255" s="15"/>
      <c r="AA255" s="15"/>
      <c r="AB255" s="15"/>
      <c r="AC255" s="15"/>
      <c r="AD255" s="15"/>
      <c r="AE255" s="15"/>
      <c r="AF255" s="15"/>
      <c r="AG255" s="15"/>
      <c r="AH255" s="15"/>
      <c r="AI255" s="15"/>
    </row>
    <row r="256" spans="1:35" ht="14.25" hidden="1" customHeight="1" x14ac:dyDescent="0.25">
      <c r="A256" s="15"/>
      <c r="B256" s="98"/>
      <c r="C256" s="98"/>
      <c r="D256" s="98"/>
      <c r="E256" s="98"/>
      <c r="F256" s="98"/>
      <c r="G256" s="98"/>
      <c r="H256" s="98"/>
      <c r="I256" s="98"/>
      <c r="J256" s="98"/>
      <c r="K256" s="98"/>
      <c r="L256" s="98"/>
      <c r="M256" s="15"/>
      <c r="N256" s="98"/>
      <c r="O256" s="98"/>
      <c r="P256" s="98"/>
      <c r="Q256" s="98"/>
      <c r="R256" s="98"/>
      <c r="S256" s="98"/>
      <c r="T256" s="15"/>
      <c r="U256" s="15"/>
      <c r="V256" s="15"/>
      <c r="W256" s="15"/>
      <c r="X256" s="15"/>
      <c r="Y256" s="15"/>
      <c r="Z256" s="15"/>
      <c r="AA256" s="15"/>
      <c r="AB256" s="15"/>
      <c r="AC256" s="15"/>
      <c r="AD256" s="15"/>
      <c r="AE256" s="15"/>
      <c r="AF256" s="15"/>
      <c r="AG256" s="15"/>
      <c r="AH256" s="15"/>
      <c r="AI256" s="15"/>
    </row>
    <row r="257" spans="1:35" ht="14.25" hidden="1" customHeight="1" x14ac:dyDescent="0.25">
      <c r="A257" s="15"/>
      <c r="B257" s="98"/>
      <c r="C257" s="98"/>
      <c r="D257" s="98"/>
      <c r="E257" s="98"/>
      <c r="F257" s="98"/>
      <c r="G257" s="98"/>
      <c r="H257" s="98"/>
      <c r="I257" s="98"/>
      <c r="J257" s="98"/>
      <c r="K257" s="98"/>
      <c r="L257" s="98"/>
      <c r="M257" s="15"/>
      <c r="N257" s="98"/>
      <c r="O257" s="98"/>
      <c r="P257" s="98"/>
      <c r="Q257" s="98"/>
      <c r="R257" s="98"/>
      <c r="S257" s="98"/>
      <c r="T257" s="15"/>
      <c r="U257" s="15"/>
      <c r="V257" s="15"/>
      <c r="W257" s="15"/>
      <c r="X257" s="15"/>
      <c r="Y257" s="15"/>
      <c r="Z257" s="15"/>
      <c r="AA257" s="15"/>
      <c r="AB257" s="15"/>
      <c r="AC257" s="15"/>
      <c r="AD257" s="15"/>
      <c r="AE257" s="15"/>
      <c r="AF257" s="15"/>
      <c r="AG257" s="15"/>
      <c r="AH257" s="15"/>
      <c r="AI257" s="15"/>
    </row>
    <row r="258" spans="1:35" ht="14.25" hidden="1" customHeight="1" x14ac:dyDescent="0.25">
      <c r="A258" s="15"/>
      <c r="B258" s="98"/>
      <c r="C258" s="98"/>
      <c r="D258" s="98"/>
      <c r="E258" s="98"/>
      <c r="F258" s="98"/>
      <c r="G258" s="98"/>
      <c r="H258" s="98"/>
      <c r="I258" s="98"/>
      <c r="J258" s="98"/>
      <c r="K258" s="98"/>
      <c r="L258" s="98"/>
      <c r="M258" s="15"/>
      <c r="N258" s="98"/>
      <c r="O258" s="98"/>
      <c r="P258" s="98"/>
      <c r="Q258" s="98"/>
      <c r="R258" s="98"/>
      <c r="S258" s="98"/>
      <c r="T258" s="15"/>
      <c r="U258" s="15"/>
      <c r="V258" s="15"/>
      <c r="W258" s="15"/>
      <c r="X258" s="15"/>
      <c r="Y258" s="15"/>
      <c r="Z258" s="15"/>
      <c r="AA258" s="15"/>
      <c r="AB258" s="15"/>
      <c r="AC258" s="15"/>
      <c r="AD258" s="15"/>
      <c r="AE258" s="15"/>
      <c r="AF258" s="15"/>
      <c r="AG258" s="15"/>
      <c r="AH258" s="15"/>
      <c r="AI258" s="15"/>
    </row>
    <row r="259" spans="1:35" ht="14.25" hidden="1" customHeight="1" x14ac:dyDescent="0.25">
      <c r="A259" s="15"/>
      <c r="B259" s="98"/>
      <c r="C259" s="98"/>
      <c r="D259" s="98"/>
      <c r="E259" s="98"/>
      <c r="F259" s="98"/>
      <c r="G259" s="98"/>
      <c r="H259" s="98"/>
      <c r="I259" s="98"/>
      <c r="J259" s="98"/>
      <c r="K259" s="98"/>
      <c r="L259" s="98"/>
      <c r="M259" s="15"/>
      <c r="N259" s="98"/>
      <c r="O259" s="98"/>
      <c r="P259" s="98"/>
      <c r="Q259" s="98"/>
      <c r="R259" s="98"/>
      <c r="S259" s="98"/>
      <c r="T259" s="15"/>
      <c r="U259" s="15"/>
      <c r="V259" s="15"/>
      <c r="W259" s="15"/>
      <c r="X259" s="15"/>
      <c r="Y259" s="15"/>
      <c r="Z259" s="15"/>
      <c r="AA259" s="15"/>
      <c r="AB259" s="15"/>
      <c r="AC259" s="15"/>
      <c r="AD259" s="15"/>
      <c r="AE259" s="15"/>
      <c r="AF259" s="15"/>
      <c r="AG259" s="15"/>
      <c r="AH259" s="15"/>
      <c r="AI259" s="15"/>
    </row>
    <row r="260" spans="1:35" ht="14.25" hidden="1" customHeight="1" x14ac:dyDescent="0.25">
      <c r="A260" s="15"/>
      <c r="B260" s="98"/>
      <c r="C260" s="98"/>
      <c r="D260" s="98"/>
      <c r="E260" s="98"/>
      <c r="F260" s="98"/>
      <c r="G260" s="98"/>
      <c r="H260" s="98"/>
      <c r="I260" s="98"/>
      <c r="J260" s="98"/>
      <c r="K260" s="98"/>
      <c r="L260" s="98"/>
      <c r="M260" s="15"/>
      <c r="N260" s="98"/>
      <c r="O260" s="98"/>
      <c r="P260" s="98"/>
      <c r="Q260" s="98"/>
      <c r="R260" s="98"/>
      <c r="S260" s="98"/>
      <c r="T260" s="15"/>
      <c r="U260" s="15"/>
      <c r="V260" s="15"/>
      <c r="W260" s="15"/>
      <c r="X260" s="15"/>
      <c r="Y260" s="15"/>
      <c r="Z260" s="15"/>
      <c r="AA260" s="15"/>
      <c r="AB260" s="15"/>
      <c r="AC260" s="15"/>
      <c r="AD260" s="15"/>
      <c r="AE260" s="15"/>
      <c r="AF260" s="15"/>
      <c r="AG260" s="15"/>
      <c r="AH260" s="15"/>
      <c r="AI260" s="15"/>
    </row>
    <row r="261" spans="1:35" ht="14.25" hidden="1" customHeight="1" x14ac:dyDescent="0.25">
      <c r="A261" s="15"/>
      <c r="B261" s="98"/>
      <c r="C261" s="98"/>
      <c r="D261" s="98"/>
      <c r="E261" s="98"/>
      <c r="F261" s="98"/>
      <c r="G261" s="98"/>
      <c r="H261" s="98"/>
      <c r="I261" s="98"/>
      <c r="J261" s="98"/>
      <c r="K261" s="98"/>
      <c r="L261" s="98"/>
      <c r="M261" s="15"/>
      <c r="N261" s="98"/>
      <c r="O261" s="98"/>
      <c r="P261" s="98"/>
      <c r="Q261" s="98"/>
      <c r="R261" s="98"/>
      <c r="S261" s="98"/>
      <c r="T261" s="15"/>
      <c r="U261" s="15"/>
      <c r="V261" s="15"/>
      <c r="W261" s="15"/>
      <c r="X261" s="15"/>
      <c r="Y261" s="15"/>
      <c r="Z261" s="15"/>
      <c r="AA261" s="15"/>
      <c r="AB261" s="15"/>
      <c r="AC261" s="15"/>
      <c r="AD261" s="15"/>
      <c r="AE261" s="15"/>
      <c r="AF261" s="15"/>
      <c r="AG261" s="15"/>
      <c r="AH261" s="15"/>
      <c r="AI261" s="15"/>
    </row>
    <row r="262" spans="1:35" ht="14.25" hidden="1" customHeight="1" x14ac:dyDescent="0.25">
      <c r="A262" s="15"/>
      <c r="B262" s="98"/>
      <c r="C262" s="98"/>
      <c r="D262" s="98"/>
      <c r="E262" s="98"/>
      <c r="F262" s="98"/>
      <c r="G262" s="98"/>
      <c r="H262" s="98"/>
      <c r="I262" s="98"/>
      <c r="J262" s="98"/>
      <c r="K262" s="98"/>
      <c r="L262" s="98"/>
      <c r="M262" s="15"/>
      <c r="N262" s="98"/>
      <c r="O262" s="98"/>
      <c r="P262" s="98"/>
      <c r="Q262" s="98"/>
      <c r="R262" s="98"/>
      <c r="S262" s="98"/>
      <c r="T262" s="15"/>
      <c r="U262" s="15"/>
      <c r="V262" s="15"/>
      <c r="W262" s="15"/>
      <c r="X262" s="15"/>
      <c r="Y262" s="15"/>
      <c r="Z262" s="15"/>
      <c r="AA262" s="15"/>
      <c r="AB262" s="15"/>
      <c r="AC262" s="15"/>
      <c r="AD262" s="15"/>
      <c r="AE262" s="15"/>
      <c r="AF262" s="15"/>
      <c r="AG262" s="15"/>
      <c r="AH262" s="15"/>
      <c r="AI262" s="15"/>
    </row>
    <row r="263" spans="1:35" ht="14.25" hidden="1" customHeight="1" x14ac:dyDescent="0.25">
      <c r="A263" s="15"/>
      <c r="B263" s="98"/>
      <c r="C263" s="98"/>
      <c r="D263" s="98"/>
      <c r="E263" s="98"/>
      <c r="F263" s="98"/>
      <c r="G263" s="98"/>
      <c r="H263" s="98"/>
      <c r="I263" s="98"/>
      <c r="J263" s="98"/>
      <c r="K263" s="98"/>
      <c r="L263" s="98"/>
      <c r="M263" s="15"/>
      <c r="N263" s="98"/>
      <c r="O263" s="98"/>
      <c r="P263" s="98"/>
      <c r="Q263" s="98"/>
      <c r="R263" s="98"/>
      <c r="S263" s="98"/>
      <c r="T263" s="15"/>
      <c r="U263" s="15"/>
      <c r="V263" s="15"/>
      <c r="W263" s="15"/>
      <c r="X263" s="15"/>
      <c r="Y263" s="15"/>
      <c r="Z263" s="15"/>
      <c r="AA263" s="15"/>
      <c r="AB263" s="15"/>
      <c r="AC263" s="15"/>
      <c r="AD263" s="15"/>
      <c r="AE263" s="15"/>
      <c r="AF263" s="15"/>
      <c r="AG263" s="15"/>
      <c r="AH263" s="15"/>
      <c r="AI263" s="15"/>
    </row>
    <row r="264" spans="1:35" ht="14.25" hidden="1" customHeight="1" x14ac:dyDescent="0.25">
      <c r="A264" s="15"/>
      <c r="B264" s="98"/>
      <c r="C264" s="98"/>
      <c r="D264" s="98"/>
      <c r="E264" s="98"/>
      <c r="F264" s="98"/>
      <c r="G264" s="98"/>
      <c r="H264" s="98"/>
      <c r="I264" s="98"/>
      <c r="J264" s="98"/>
      <c r="K264" s="98"/>
      <c r="L264" s="98"/>
      <c r="M264" s="15"/>
      <c r="N264" s="98"/>
      <c r="O264" s="98"/>
      <c r="P264" s="98"/>
      <c r="Q264" s="98"/>
      <c r="R264" s="98"/>
      <c r="S264" s="98"/>
      <c r="T264" s="15"/>
      <c r="U264" s="15"/>
      <c r="V264" s="15"/>
      <c r="W264" s="15"/>
      <c r="X264" s="15"/>
      <c r="Y264" s="15"/>
      <c r="Z264" s="15"/>
      <c r="AA264" s="15"/>
      <c r="AB264" s="15"/>
      <c r="AC264" s="15"/>
      <c r="AD264" s="15"/>
      <c r="AE264" s="15"/>
      <c r="AF264" s="15"/>
      <c r="AG264" s="15"/>
      <c r="AH264" s="15"/>
      <c r="AI264" s="15"/>
    </row>
    <row r="265" spans="1:35" ht="14.25" hidden="1" customHeight="1" x14ac:dyDescent="0.25">
      <c r="A265" s="15"/>
      <c r="B265" s="98"/>
      <c r="C265" s="98"/>
      <c r="D265" s="98"/>
      <c r="E265" s="98"/>
      <c r="F265" s="98"/>
      <c r="G265" s="98"/>
      <c r="H265" s="98"/>
      <c r="I265" s="98"/>
      <c r="J265" s="98"/>
      <c r="K265" s="98"/>
      <c r="L265" s="98"/>
      <c r="M265" s="15"/>
      <c r="N265" s="98"/>
      <c r="O265" s="98"/>
      <c r="P265" s="98"/>
      <c r="Q265" s="98"/>
      <c r="R265" s="98"/>
      <c r="S265" s="98"/>
      <c r="T265" s="15"/>
      <c r="U265" s="15"/>
      <c r="V265" s="15"/>
      <c r="W265" s="15"/>
      <c r="X265" s="15"/>
      <c r="Y265" s="15"/>
      <c r="Z265" s="15"/>
      <c r="AA265" s="15"/>
      <c r="AB265" s="15"/>
      <c r="AC265" s="15"/>
      <c r="AD265" s="15"/>
      <c r="AE265" s="15"/>
      <c r="AF265" s="15"/>
      <c r="AG265" s="15"/>
      <c r="AH265" s="15"/>
      <c r="AI265" s="15"/>
    </row>
    <row r="266" spans="1:35" ht="14.25" hidden="1" customHeight="1" x14ac:dyDescent="0.25">
      <c r="A266" s="15"/>
      <c r="B266" s="98"/>
      <c r="C266" s="98"/>
      <c r="D266" s="98"/>
      <c r="E266" s="98"/>
      <c r="F266" s="98"/>
      <c r="G266" s="98"/>
      <c r="H266" s="98"/>
      <c r="I266" s="98"/>
      <c r="J266" s="98"/>
      <c r="K266" s="98"/>
      <c r="L266" s="98"/>
      <c r="M266" s="15"/>
      <c r="N266" s="98"/>
      <c r="O266" s="98"/>
      <c r="P266" s="98"/>
      <c r="Q266" s="98"/>
      <c r="R266" s="98"/>
      <c r="S266" s="98"/>
      <c r="T266" s="15"/>
      <c r="U266" s="15"/>
      <c r="V266" s="15"/>
      <c r="W266" s="15"/>
      <c r="X266" s="15"/>
      <c r="Y266" s="15"/>
      <c r="Z266" s="15"/>
      <c r="AA266" s="15"/>
      <c r="AB266" s="15"/>
      <c r="AC266" s="15"/>
      <c r="AD266" s="15"/>
      <c r="AE266" s="15"/>
      <c r="AF266" s="15"/>
      <c r="AG266" s="15"/>
      <c r="AH266" s="15"/>
      <c r="AI266" s="15"/>
    </row>
    <row r="267" spans="1:35" ht="14.25" hidden="1" customHeight="1" x14ac:dyDescent="0.25">
      <c r="A267" s="15"/>
      <c r="B267" s="98"/>
      <c r="C267" s="98"/>
      <c r="D267" s="98"/>
      <c r="E267" s="98"/>
      <c r="F267" s="98"/>
      <c r="G267" s="98"/>
      <c r="H267" s="98"/>
      <c r="I267" s="98"/>
      <c r="J267" s="98"/>
      <c r="K267" s="98"/>
      <c r="L267" s="98"/>
      <c r="M267" s="15"/>
      <c r="N267" s="98"/>
      <c r="O267" s="98"/>
      <c r="P267" s="98"/>
      <c r="Q267" s="98"/>
      <c r="R267" s="98"/>
      <c r="S267" s="98"/>
      <c r="T267" s="15"/>
      <c r="U267" s="15"/>
      <c r="V267" s="15"/>
      <c r="W267" s="15"/>
      <c r="X267" s="15"/>
      <c r="Y267" s="15"/>
      <c r="Z267" s="15"/>
      <c r="AA267" s="15"/>
      <c r="AB267" s="15"/>
      <c r="AC267" s="15"/>
      <c r="AD267" s="15"/>
      <c r="AE267" s="15"/>
      <c r="AF267" s="15"/>
      <c r="AG267" s="15"/>
      <c r="AH267" s="15"/>
      <c r="AI267" s="15"/>
    </row>
    <row r="268" spans="1:35" ht="14.25" hidden="1" customHeight="1" x14ac:dyDescent="0.25">
      <c r="A268" s="15"/>
      <c r="B268" s="98"/>
      <c r="C268" s="98"/>
      <c r="D268" s="98"/>
      <c r="E268" s="98"/>
      <c r="F268" s="98"/>
      <c r="G268" s="98"/>
      <c r="H268" s="98"/>
      <c r="I268" s="98"/>
      <c r="J268" s="98"/>
      <c r="K268" s="98"/>
      <c r="L268" s="98"/>
      <c r="M268" s="15"/>
      <c r="N268" s="98"/>
      <c r="O268" s="98"/>
      <c r="P268" s="98"/>
      <c r="Q268" s="98"/>
      <c r="R268" s="98"/>
      <c r="S268" s="98"/>
      <c r="T268" s="15"/>
      <c r="U268" s="15"/>
      <c r="V268" s="15"/>
      <c r="W268" s="15"/>
      <c r="X268" s="15"/>
      <c r="Y268" s="15"/>
      <c r="Z268" s="15"/>
      <c r="AA268" s="15"/>
      <c r="AB268" s="15"/>
      <c r="AC268" s="15"/>
      <c r="AD268" s="15"/>
      <c r="AE268" s="15"/>
      <c r="AF268" s="15"/>
      <c r="AG268" s="15"/>
      <c r="AH268" s="15"/>
      <c r="AI268" s="15"/>
    </row>
    <row r="269" spans="1:35" ht="14.25" hidden="1" customHeight="1" x14ac:dyDescent="0.25">
      <c r="A269" s="15"/>
      <c r="B269" s="98"/>
      <c r="C269" s="98"/>
      <c r="D269" s="98"/>
      <c r="E269" s="98"/>
      <c r="F269" s="98"/>
      <c r="G269" s="98"/>
      <c r="H269" s="98"/>
      <c r="I269" s="98"/>
      <c r="J269" s="98"/>
      <c r="K269" s="98"/>
      <c r="L269" s="98"/>
      <c r="M269" s="15"/>
      <c r="N269" s="98"/>
      <c r="O269" s="98"/>
      <c r="P269" s="98"/>
      <c r="Q269" s="98"/>
      <c r="R269" s="98"/>
      <c r="S269" s="98"/>
      <c r="T269" s="15"/>
      <c r="U269" s="15"/>
      <c r="V269" s="15"/>
      <c r="W269" s="15"/>
      <c r="X269" s="15"/>
      <c r="Y269" s="15"/>
      <c r="Z269" s="15"/>
      <c r="AA269" s="15"/>
      <c r="AB269" s="15"/>
      <c r="AC269" s="15"/>
      <c r="AD269" s="15"/>
      <c r="AE269" s="15"/>
      <c r="AF269" s="15"/>
      <c r="AG269" s="15"/>
      <c r="AH269" s="15"/>
      <c r="AI269" s="15"/>
    </row>
    <row r="270" spans="1:35" ht="14.25" hidden="1" customHeight="1" x14ac:dyDescent="0.25">
      <c r="A270" s="15"/>
      <c r="B270" s="98"/>
      <c r="C270" s="98"/>
      <c r="D270" s="98"/>
      <c r="E270" s="98"/>
      <c r="F270" s="98"/>
      <c r="G270" s="98"/>
      <c r="H270" s="98"/>
      <c r="I270" s="98"/>
      <c r="J270" s="98"/>
      <c r="K270" s="98"/>
      <c r="L270" s="98"/>
      <c r="M270" s="15"/>
      <c r="N270" s="98"/>
      <c r="O270" s="98"/>
      <c r="P270" s="98"/>
      <c r="Q270" s="98"/>
      <c r="R270" s="98"/>
      <c r="S270" s="98"/>
      <c r="T270" s="15"/>
      <c r="U270" s="15"/>
      <c r="V270" s="15"/>
      <c r="W270" s="15"/>
      <c r="X270" s="15"/>
      <c r="Y270" s="15"/>
      <c r="Z270" s="15"/>
      <c r="AA270" s="15"/>
      <c r="AB270" s="15"/>
      <c r="AC270" s="15"/>
      <c r="AD270" s="15"/>
      <c r="AE270" s="15"/>
      <c r="AF270" s="15"/>
      <c r="AG270" s="15"/>
      <c r="AH270" s="15"/>
      <c r="AI270" s="15"/>
    </row>
    <row r="271" spans="1:35" ht="14.25" hidden="1" customHeight="1" x14ac:dyDescent="0.25">
      <c r="A271" s="15"/>
      <c r="B271" s="98"/>
      <c r="C271" s="98"/>
      <c r="D271" s="98"/>
      <c r="E271" s="98"/>
      <c r="F271" s="98"/>
      <c r="G271" s="98"/>
      <c r="H271" s="98"/>
      <c r="I271" s="98"/>
      <c r="J271" s="98"/>
      <c r="K271" s="98"/>
      <c r="L271" s="98"/>
      <c r="M271" s="15"/>
      <c r="N271" s="98"/>
      <c r="O271" s="98"/>
      <c r="P271" s="98"/>
      <c r="Q271" s="98"/>
      <c r="R271" s="98"/>
      <c r="S271" s="98"/>
      <c r="T271" s="15"/>
      <c r="U271" s="15"/>
      <c r="V271" s="15"/>
      <c r="W271" s="15"/>
      <c r="X271" s="15"/>
      <c r="Y271" s="15"/>
      <c r="Z271" s="15"/>
      <c r="AA271" s="15"/>
      <c r="AB271" s="15"/>
      <c r="AC271" s="15"/>
      <c r="AD271" s="15"/>
      <c r="AE271" s="15"/>
      <c r="AF271" s="15"/>
      <c r="AG271" s="15"/>
      <c r="AH271" s="15"/>
      <c r="AI271" s="15"/>
    </row>
    <row r="272" spans="1:35" ht="14.25" hidden="1" customHeight="1" x14ac:dyDescent="0.25">
      <c r="A272" s="15"/>
      <c r="B272" s="98"/>
      <c r="C272" s="98"/>
      <c r="D272" s="98"/>
      <c r="E272" s="98"/>
      <c r="F272" s="98"/>
      <c r="G272" s="98"/>
      <c r="H272" s="98"/>
      <c r="I272" s="98"/>
      <c r="J272" s="98"/>
      <c r="K272" s="98"/>
      <c r="L272" s="98"/>
      <c r="M272" s="15"/>
      <c r="N272" s="98"/>
      <c r="O272" s="98"/>
      <c r="P272" s="98"/>
      <c r="Q272" s="98"/>
      <c r="R272" s="98"/>
      <c r="S272" s="98"/>
      <c r="T272" s="15"/>
      <c r="U272" s="15"/>
      <c r="V272" s="15"/>
      <c r="W272" s="15"/>
      <c r="X272" s="15"/>
      <c r="Y272" s="15"/>
      <c r="Z272" s="15"/>
      <c r="AA272" s="15"/>
      <c r="AB272" s="15"/>
      <c r="AC272" s="15"/>
      <c r="AD272" s="15"/>
      <c r="AE272" s="15"/>
      <c r="AF272" s="15"/>
      <c r="AG272" s="15"/>
      <c r="AH272" s="15"/>
      <c r="AI272" s="15"/>
    </row>
    <row r="273" spans="1:35" ht="14.25" hidden="1" customHeight="1" x14ac:dyDescent="0.25">
      <c r="A273" s="15"/>
      <c r="B273" s="98"/>
      <c r="C273" s="98"/>
      <c r="D273" s="98"/>
      <c r="E273" s="98"/>
      <c r="F273" s="98"/>
      <c r="G273" s="98"/>
      <c r="H273" s="98"/>
      <c r="I273" s="98"/>
      <c r="J273" s="98"/>
      <c r="K273" s="98"/>
      <c r="L273" s="98"/>
      <c r="M273" s="15"/>
      <c r="N273" s="98"/>
      <c r="O273" s="98"/>
      <c r="P273" s="98"/>
      <c r="Q273" s="98"/>
      <c r="R273" s="98"/>
      <c r="S273" s="98"/>
      <c r="T273" s="15"/>
      <c r="U273" s="15"/>
      <c r="V273" s="15"/>
      <c r="W273" s="15"/>
      <c r="X273" s="15"/>
      <c r="Y273" s="15"/>
      <c r="Z273" s="15"/>
      <c r="AA273" s="15"/>
      <c r="AB273" s="15"/>
      <c r="AC273" s="15"/>
      <c r="AD273" s="15"/>
      <c r="AE273" s="15"/>
      <c r="AF273" s="15"/>
      <c r="AG273" s="15"/>
      <c r="AH273" s="15"/>
      <c r="AI273" s="15"/>
    </row>
    <row r="274" spans="1:35" ht="14.25" hidden="1" customHeight="1" x14ac:dyDescent="0.25">
      <c r="A274" s="15"/>
      <c r="B274" s="98"/>
      <c r="C274" s="98"/>
      <c r="D274" s="98"/>
      <c r="E274" s="98"/>
      <c r="F274" s="98"/>
      <c r="G274" s="98"/>
      <c r="H274" s="98"/>
      <c r="I274" s="98"/>
      <c r="J274" s="98"/>
      <c r="K274" s="98"/>
      <c r="L274" s="98"/>
      <c r="M274" s="15"/>
      <c r="N274" s="98"/>
      <c r="O274" s="98"/>
      <c r="P274" s="98"/>
      <c r="Q274" s="98"/>
      <c r="R274" s="98"/>
      <c r="S274" s="98"/>
      <c r="T274" s="15"/>
      <c r="U274" s="15"/>
      <c r="V274" s="15"/>
      <c r="W274" s="15"/>
      <c r="X274" s="15"/>
      <c r="Y274" s="15"/>
      <c r="Z274" s="15"/>
      <c r="AA274" s="15"/>
      <c r="AB274" s="15"/>
      <c r="AC274" s="15"/>
      <c r="AD274" s="15"/>
      <c r="AE274" s="15"/>
      <c r="AF274" s="15"/>
      <c r="AG274" s="15"/>
      <c r="AH274" s="15"/>
      <c r="AI274" s="15"/>
    </row>
    <row r="275" spans="1:35" ht="14.25" hidden="1" customHeight="1" x14ac:dyDescent="0.25">
      <c r="A275" s="15"/>
      <c r="B275" s="98"/>
      <c r="C275" s="98"/>
      <c r="D275" s="98"/>
      <c r="E275" s="98"/>
      <c r="F275" s="98"/>
      <c r="G275" s="98"/>
      <c r="H275" s="98"/>
      <c r="I275" s="98"/>
      <c r="J275" s="98"/>
      <c r="K275" s="98"/>
      <c r="L275" s="98"/>
      <c r="M275" s="15"/>
      <c r="N275" s="98"/>
      <c r="O275" s="98"/>
      <c r="P275" s="98"/>
      <c r="Q275" s="98"/>
      <c r="R275" s="98"/>
      <c r="S275" s="98"/>
      <c r="T275" s="15"/>
      <c r="U275" s="15"/>
      <c r="V275" s="15"/>
      <c r="W275" s="15"/>
      <c r="X275" s="15"/>
      <c r="Y275" s="15"/>
      <c r="Z275" s="15"/>
      <c r="AA275" s="15"/>
      <c r="AB275" s="15"/>
      <c r="AC275" s="15"/>
      <c r="AD275" s="15"/>
      <c r="AE275" s="15"/>
      <c r="AF275" s="15"/>
      <c r="AG275" s="15"/>
      <c r="AH275" s="15"/>
      <c r="AI275" s="15"/>
    </row>
    <row r="276" spans="1:35" ht="14.25" hidden="1" customHeight="1" x14ac:dyDescent="0.25">
      <c r="A276" s="15"/>
      <c r="B276" s="98"/>
      <c r="C276" s="98"/>
      <c r="D276" s="98"/>
      <c r="E276" s="98"/>
      <c r="F276" s="98"/>
      <c r="G276" s="98"/>
      <c r="H276" s="98"/>
      <c r="I276" s="98"/>
      <c r="J276" s="98"/>
      <c r="K276" s="98"/>
      <c r="L276" s="98"/>
      <c r="M276" s="15"/>
      <c r="N276" s="98"/>
      <c r="O276" s="98"/>
      <c r="P276" s="98"/>
      <c r="Q276" s="98"/>
      <c r="R276" s="98"/>
      <c r="S276" s="98"/>
      <c r="T276" s="15"/>
      <c r="U276" s="15"/>
      <c r="V276" s="15"/>
      <c r="W276" s="15"/>
      <c r="X276" s="15"/>
      <c r="Y276" s="15"/>
      <c r="Z276" s="15"/>
      <c r="AA276" s="15"/>
      <c r="AB276" s="15"/>
      <c r="AC276" s="15"/>
      <c r="AD276" s="15"/>
      <c r="AE276" s="15"/>
      <c r="AF276" s="15"/>
      <c r="AG276" s="15"/>
      <c r="AH276" s="15"/>
      <c r="AI276" s="15"/>
    </row>
    <row r="277" spans="1:35" ht="14.25" hidden="1" customHeight="1" x14ac:dyDescent="0.25">
      <c r="A277" s="15"/>
      <c r="B277" s="98"/>
      <c r="C277" s="98"/>
      <c r="D277" s="98"/>
      <c r="E277" s="98"/>
      <c r="F277" s="98"/>
      <c r="G277" s="98"/>
      <c r="H277" s="98"/>
      <c r="I277" s="98"/>
      <c r="J277" s="98"/>
      <c r="K277" s="98"/>
      <c r="L277" s="98"/>
      <c r="M277" s="15"/>
      <c r="N277" s="98"/>
      <c r="O277" s="98"/>
      <c r="P277" s="98"/>
      <c r="Q277" s="98"/>
      <c r="R277" s="98"/>
      <c r="S277" s="98"/>
      <c r="T277" s="15"/>
      <c r="U277" s="15"/>
      <c r="V277" s="15"/>
      <c r="W277" s="15"/>
      <c r="X277" s="15"/>
      <c r="Y277" s="15"/>
      <c r="Z277" s="15"/>
      <c r="AA277" s="15"/>
      <c r="AB277" s="15"/>
      <c r="AC277" s="15"/>
      <c r="AD277" s="15"/>
      <c r="AE277" s="15"/>
      <c r="AF277" s="15"/>
      <c r="AG277" s="15"/>
      <c r="AH277" s="15"/>
      <c r="AI277" s="15"/>
    </row>
    <row r="278" spans="1:35" ht="14.25" hidden="1" customHeight="1" x14ac:dyDescent="0.25">
      <c r="A278" s="15"/>
      <c r="B278" s="98"/>
      <c r="C278" s="98"/>
      <c r="D278" s="98"/>
      <c r="E278" s="98"/>
      <c r="F278" s="98"/>
      <c r="G278" s="98"/>
      <c r="H278" s="98"/>
      <c r="I278" s="98"/>
      <c r="J278" s="98"/>
      <c r="K278" s="98"/>
      <c r="L278" s="98"/>
      <c r="M278" s="15"/>
      <c r="N278" s="98"/>
      <c r="O278" s="98"/>
      <c r="P278" s="98"/>
      <c r="Q278" s="98"/>
      <c r="R278" s="98"/>
      <c r="S278" s="98"/>
      <c r="T278" s="15"/>
      <c r="U278" s="15"/>
      <c r="V278" s="15"/>
      <c r="W278" s="15"/>
      <c r="X278" s="15"/>
      <c r="Y278" s="15"/>
      <c r="Z278" s="15"/>
      <c r="AA278" s="15"/>
      <c r="AB278" s="15"/>
      <c r="AC278" s="15"/>
      <c r="AD278" s="15"/>
      <c r="AE278" s="15"/>
      <c r="AF278" s="15"/>
      <c r="AG278" s="15"/>
      <c r="AH278" s="15"/>
      <c r="AI278" s="15"/>
    </row>
    <row r="279" spans="1:35" ht="14.25" hidden="1" customHeight="1" x14ac:dyDescent="0.25">
      <c r="A279" s="15"/>
      <c r="B279" s="98"/>
      <c r="C279" s="98"/>
      <c r="D279" s="98"/>
      <c r="E279" s="98"/>
      <c r="F279" s="98"/>
      <c r="G279" s="98"/>
      <c r="H279" s="98"/>
      <c r="I279" s="98"/>
      <c r="J279" s="98"/>
      <c r="K279" s="98"/>
      <c r="L279" s="98"/>
      <c r="M279" s="15"/>
      <c r="N279" s="98"/>
      <c r="O279" s="98"/>
      <c r="P279" s="98"/>
      <c r="Q279" s="98"/>
      <c r="R279" s="98"/>
      <c r="S279" s="98"/>
      <c r="T279" s="15"/>
      <c r="U279" s="15"/>
      <c r="V279" s="15"/>
      <c r="W279" s="15"/>
      <c r="X279" s="15"/>
      <c r="Y279" s="15"/>
      <c r="Z279" s="15"/>
      <c r="AA279" s="15"/>
      <c r="AB279" s="15"/>
      <c r="AC279" s="15"/>
      <c r="AD279" s="15"/>
      <c r="AE279" s="15"/>
      <c r="AF279" s="15"/>
      <c r="AG279" s="15"/>
      <c r="AH279" s="15"/>
      <c r="AI279" s="15"/>
    </row>
    <row r="280" spans="1:35" ht="14.25" hidden="1" customHeight="1" x14ac:dyDescent="0.25">
      <c r="A280" s="15"/>
      <c r="B280" s="98"/>
      <c r="C280" s="98"/>
      <c r="D280" s="98"/>
      <c r="E280" s="98"/>
      <c r="F280" s="98"/>
      <c r="G280" s="98"/>
      <c r="H280" s="98"/>
      <c r="I280" s="98"/>
      <c r="J280" s="98"/>
      <c r="K280" s="98"/>
      <c r="L280" s="98"/>
      <c r="M280" s="15"/>
      <c r="N280" s="98"/>
      <c r="O280" s="98"/>
      <c r="P280" s="98"/>
      <c r="Q280" s="98"/>
      <c r="R280" s="98"/>
      <c r="S280" s="98"/>
      <c r="T280" s="15"/>
      <c r="U280" s="15"/>
      <c r="V280" s="15"/>
      <c r="W280" s="15"/>
      <c r="X280" s="15"/>
      <c r="Y280" s="15"/>
      <c r="Z280" s="15"/>
      <c r="AA280" s="15"/>
      <c r="AB280" s="15"/>
      <c r="AC280" s="15"/>
      <c r="AD280" s="15"/>
      <c r="AE280" s="15"/>
      <c r="AF280" s="15"/>
      <c r="AG280" s="15"/>
      <c r="AH280" s="15"/>
      <c r="AI280" s="15"/>
    </row>
    <row r="281" spans="1:35" ht="14.25" hidden="1" customHeight="1" x14ac:dyDescent="0.25">
      <c r="A281" s="15"/>
      <c r="B281" s="98"/>
      <c r="C281" s="98"/>
      <c r="D281" s="98"/>
      <c r="E281" s="98"/>
      <c r="F281" s="98"/>
      <c r="G281" s="98"/>
      <c r="H281" s="98"/>
      <c r="I281" s="98"/>
      <c r="J281" s="98"/>
      <c r="K281" s="98"/>
      <c r="L281" s="98"/>
      <c r="M281" s="15"/>
      <c r="N281" s="98"/>
      <c r="O281" s="98"/>
      <c r="P281" s="98"/>
      <c r="Q281" s="98"/>
      <c r="R281" s="98"/>
      <c r="S281" s="98"/>
      <c r="T281" s="15"/>
      <c r="U281" s="15"/>
      <c r="V281" s="15"/>
      <c r="W281" s="15"/>
      <c r="X281" s="15"/>
      <c r="Y281" s="15"/>
      <c r="Z281" s="15"/>
      <c r="AA281" s="15"/>
      <c r="AB281" s="15"/>
      <c r="AC281" s="15"/>
      <c r="AD281" s="15"/>
      <c r="AE281" s="15"/>
      <c r="AF281" s="15"/>
      <c r="AG281" s="15"/>
      <c r="AH281" s="15"/>
      <c r="AI281" s="15"/>
    </row>
    <row r="282" spans="1:35" ht="14.25" hidden="1" customHeight="1" x14ac:dyDescent="0.25">
      <c r="A282" s="15"/>
      <c r="B282" s="98"/>
      <c r="C282" s="98"/>
      <c r="D282" s="98"/>
      <c r="E282" s="98"/>
      <c r="F282" s="98"/>
      <c r="G282" s="98"/>
      <c r="H282" s="98"/>
      <c r="I282" s="98"/>
      <c r="J282" s="98"/>
      <c r="K282" s="98"/>
      <c r="L282" s="98"/>
      <c r="M282" s="15"/>
      <c r="N282" s="98"/>
      <c r="O282" s="98"/>
      <c r="P282" s="98"/>
      <c r="Q282" s="98"/>
      <c r="R282" s="98"/>
      <c r="S282" s="98"/>
      <c r="T282" s="15"/>
      <c r="U282" s="15"/>
      <c r="V282" s="15"/>
      <c r="W282" s="15"/>
      <c r="X282" s="15"/>
      <c r="Y282" s="15"/>
      <c r="Z282" s="15"/>
      <c r="AA282" s="15"/>
      <c r="AB282" s="15"/>
      <c r="AC282" s="15"/>
      <c r="AD282" s="15"/>
      <c r="AE282" s="15"/>
      <c r="AF282" s="15"/>
      <c r="AG282" s="15"/>
      <c r="AH282" s="15"/>
      <c r="AI282" s="15"/>
    </row>
    <row r="283" spans="1:35" ht="14.25" hidden="1" customHeight="1" x14ac:dyDescent="0.25">
      <c r="A283" s="15"/>
      <c r="B283" s="98"/>
      <c r="C283" s="98"/>
      <c r="D283" s="98"/>
      <c r="E283" s="98"/>
      <c r="F283" s="98"/>
      <c r="G283" s="98"/>
      <c r="H283" s="98"/>
      <c r="I283" s="98"/>
      <c r="J283" s="98"/>
      <c r="K283" s="98"/>
      <c r="L283" s="98"/>
      <c r="M283" s="15"/>
      <c r="N283" s="98"/>
      <c r="O283" s="98"/>
      <c r="P283" s="98"/>
      <c r="Q283" s="98"/>
      <c r="R283" s="98"/>
      <c r="S283" s="98"/>
      <c r="T283" s="15"/>
      <c r="U283" s="15"/>
      <c r="V283" s="15"/>
      <c r="W283" s="15"/>
      <c r="X283" s="15"/>
      <c r="Y283" s="15"/>
      <c r="Z283" s="15"/>
      <c r="AA283" s="15"/>
      <c r="AB283" s="15"/>
      <c r="AC283" s="15"/>
      <c r="AD283" s="15"/>
      <c r="AE283" s="15"/>
      <c r="AF283" s="15"/>
      <c r="AG283" s="15"/>
      <c r="AH283" s="15"/>
      <c r="AI283" s="15"/>
    </row>
    <row r="284" spans="1:35" ht="14.25" hidden="1" customHeight="1" x14ac:dyDescent="0.25">
      <c r="A284" s="15"/>
      <c r="B284" s="98"/>
      <c r="C284" s="98"/>
      <c r="D284" s="98"/>
      <c r="E284" s="98"/>
      <c r="F284" s="98"/>
      <c r="G284" s="98"/>
      <c r="H284" s="98"/>
      <c r="I284" s="98"/>
      <c r="J284" s="98"/>
      <c r="K284" s="98"/>
      <c r="L284" s="98"/>
      <c r="M284" s="15"/>
      <c r="N284" s="98"/>
      <c r="O284" s="98"/>
      <c r="P284" s="98"/>
      <c r="Q284" s="98"/>
      <c r="R284" s="98"/>
      <c r="S284" s="98"/>
      <c r="T284" s="15"/>
      <c r="U284" s="15"/>
      <c r="V284" s="15"/>
      <c r="W284" s="15"/>
      <c r="X284" s="15"/>
      <c r="Y284" s="15"/>
      <c r="Z284" s="15"/>
      <c r="AA284" s="15"/>
      <c r="AB284" s="15"/>
      <c r="AC284" s="15"/>
      <c r="AD284" s="15"/>
      <c r="AE284" s="15"/>
      <c r="AF284" s="15"/>
      <c r="AG284" s="15"/>
      <c r="AH284" s="15"/>
      <c r="AI284" s="15"/>
    </row>
    <row r="285" spans="1:35" ht="14.25" hidden="1" customHeight="1" x14ac:dyDescent="0.25">
      <c r="A285" s="15"/>
      <c r="B285" s="98"/>
      <c r="C285" s="98"/>
      <c r="D285" s="98"/>
      <c r="E285" s="98"/>
      <c r="F285" s="98"/>
      <c r="G285" s="98"/>
      <c r="H285" s="98"/>
      <c r="I285" s="98"/>
      <c r="J285" s="98"/>
      <c r="K285" s="98"/>
      <c r="L285" s="98"/>
      <c r="M285" s="15"/>
      <c r="N285" s="98"/>
      <c r="O285" s="98"/>
      <c r="P285" s="98"/>
      <c r="Q285" s="98"/>
      <c r="R285" s="98"/>
      <c r="S285" s="98"/>
      <c r="T285" s="15"/>
      <c r="U285" s="15"/>
      <c r="V285" s="15"/>
      <c r="W285" s="15"/>
      <c r="X285" s="15"/>
      <c r="Y285" s="15"/>
      <c r="Z285" s="15"/>
      <c r="AA285" s="15"/>
      <c r="AB285" s="15"/>
      <c r="AC285" s="15"/>
      <c r="AD285" s="15"/>
      <c r="AE285" s="15"/>
      <c r="AF285" s="15"/>
      <c r="AG285" s="15"/>
      <c r="AH285" s="15"/>
      <c r="AI285" s="15"/>
    </row>
    <row r="286" spans="1:35" ht="14.25" hidden="1" customHeight="1" x14ac:dyDescent="0.25">
      <c r="A286" s="15"/>
      <c r="B286" s="98"/>
      <c r="C286" s="98"/>
      <c r="D286" s="98"/>
      <c r="E286" s="98"/>
      <c r="F286" s="98"/>
      <c r="G286" s="98"/>
      <c r="H286" s="98"/>
      <c r="I286" s="98"/>
      <c r="J286" s="98"/>
      <c r="K286" s="98"/>
      <c r="L286" s="98"/>
      <c r="M286" s="15"/>
      <c r="N286" s="98"/>
      <c r="O286" s="98"/>
      <c r="P286" s="98"/>
      <c r="Q286" s="98"/>
      <c r="R286" s="98"/>
      <c r="S286" s="98"/>
      <c r="T286" s="15"/>
      <c r="U286" s="15"/>
      <c r="V286" s="15"/>
      <c r="W286" s="15"/>
      <c r="X286" s="15"/>
      <c r="Y286" s="15"/>
      <c r="Z286" s="15"/>
      <c r="AA286" s="15"/>
      <c r="AB286" s="15"/>
      <c r="AC286" s="15"/>
      <c r="AD286" s="15"/>
      <c r="AE286" s="15"/>
      <c r="AF286" s="15"/>
      <c r="AG286" s="15"/>
      <c r="AH286" s="15"/>
      <c r="AI286" s="15"/>
    </row>
    <row r="287" spans="1:35" ht="14.25" hidden="1" customHeight="1" x14ac:dyDescent="0.25">
      <c r="A287" s="15"/>
      <c r="B287" s="98"/>
      <c r="C287" s="98"/>
      <c r="D287" s="98"/>
      <c r="E287" s="98"/>
      <c r="F287" s="98"/>
      <c r="G287" s="98"/>
      <c r="H287" s="98"/>
      <c r="I287" s="98"/>
      <c r="J287" s="98"/>
      <c r="K287" s="98"/>
      <c r="L287" s="98"/>
      <c r="M287" s="15"/>
      <c r="N287" s="98"/>
      <c r="O287" s="98"/>
      <c r="P287" s="98"/>
      <c r="Q287" s="98"/>
      <c r="R287" s="98"/>
      <c r="S287" s="98"/>
      <c r="T287" s="15"/>
      <c r="U287" s="15"/>
      <c r="V287" s="15"/>
      <c r="W287" s="15"/>
      <c r="X287" s="15"/>
      <c r="Y287" s="15"/>
      <c r="Z287" s="15"/>
      <c r="AA287" s="15"/>
      <c r="AB287" s="15"/>
      <c r="AC287" s="15"/>
      <c r="AD287" s="15"/>
      <c r="AE287" s="15"/>
      <c r="AF287" s="15"/>
      <c r="AG287" s="15"/>
      <c r="AH287" s="15"/>
      <c r="AI287" s="15"/>
    </row>
    <row r="288" spans="1:35" ht="14.25" hidden="1" customHeight="1" x14ac:dyDescent="0.25">
      <c r="A288" s="15"/>
      <c r="B288" s="98"/>
      <c r="C288" s="98"/>
      <c r="D288" s="98"/>
      <c r="E288" s="98"/>
      <c r="F288" s="98"/>
      <c r="G288" s="98"/>
      <c r="H288" s="98"/>
      <c r="I288" s="98"/>
      <c r="J288" s="98"/>
      <c r="K288" s="98"/>
      <c r="L288" s="98"/>
      <c r="M288" s="15"/>
      <c r="N288" s="98"/>
      <c r="O288" s="98"/>
      <c r="P288" s="98"/>
      <c r="Q288" s="98"/>
      <c r="R288" s="98"/>
      <c r="S288" s="98"/>
      <c r="T288" s="15"/>
      <c r="U288" s="15"/>
      <c r="V288" s="15"/>
      <c r="W288" s="15"/>
      <c r="X288" s="15"/>
      <c r="Y288" s="15"/>
      <c r="Z288" s="15"/>
      <c r="AA288" s="15"/>
      <c r="AB288" s="15"/>
      <c r="AC288" s="15"/>
      <c r="AD288" s="15"/>
      <c r="AE288" s="15"/>
      <c r="AF288" s="15"/>
      <c r="AG288" s="15"/>
      <c r="AH288" s="15"/>
      <c r="AI288" s="15"/>
    </row>
    <row r="289" spans="1:35" ht="14.25" hidden="1" customHeight="1" x14ac:dyDescent="0.25">
      <c r="A289" s="15"/>
      <c r="B289" s="98"/>
      <c r="C289" s="98"/>
      <c r="D289" s="98"/>
      <c r="E289" s="98"/>
      <c r="F289" s="98"/>
      <c r="G289" s="98"/>
      <c r="H289" s="98"/>
      <c r="I289" s="98"/>
      <c r="J289" s="98"/>
      <c r="K289" s="98"/>
      <c r="L289" s="98"/>
      <c r="M289" s="15"/>
      <c r="N289" s="98"/>
      <c r="O289" s="98"/>
      <c r="P289" s="98"/>
      <c r="Q289" s="98"/>
      <c r="R289" s="98"/>
      <c r="S289" s="98"/>
      <c r="T289" s="15"/>
      <c r="U289" s="15"/>
      <c r="V289" s="15"/>
      <c r="W289" s="15"/>
      <c r="X289" s="15"/>
      <c r="Y289" s="15"/>
      <c r="Z289" s="15"/>
      <c r="AA289" s="15"/>
      <c r="AB289" s="15"/>
      <c r="AC289" s="15"/>
      <c r="AD289" s="15"/>
      <c r="AE289" s="15"/>
      <c r="AF289" s="15"/>
      <c r="AG289" s="15"/>
      <c r="AH289" s="15"/>
      <c r="AI289" s="15"/>
    </row>
    <row r="290" spans="1:35" ht="14.25" hidden="1" customHeight="1" x14ac:dyDescent="0.25">
      <c r="A290" s="15"/>
      <c r="B290" s="98"/>
      <c r="C290" s="98"/>
      <c r="D290" s="98"/>
      <c r="E290" s="98"/>
      <c r="F290" s="98"/>
      <c r="G290" s="98"/>
      <c r="H290" s="98"/>
      <c r="I290" s="98"/>
      <c r="J290" s="98"/>
      <c r="K290" s="98"/>
      <c r="L290" s="98"/>
      <c r="M290" s="15"/>
      <c r="N290" s="98"/>
      <c r="O290" s="98"/>
      <c r="P290" s="98"/>
      <c r="Q290" s="98"/>
      <c r="R290" s="98"/>
      <c r="S290" s="98"/>
      <c r="T290" s="15"/>
      <c r="U290" s="15"/>
      <c r="V290" s="15"/>
      <c r="W290" s="15"/>
      <c r="X290" s="15"/>
      <c r="Y290" s="15"/>
      <c r="Z290" s="15"/>
      <c r="AA290" s="15"/>
      <c r="AB290" s="15"/>
      <c r="AC290" s="15"/>
      <c r="AD290" s="15"/>
      <c r="AE290" s="15"/>
      <c r="AF290" s="15"/>
      <c r="AG290" s="15"/>
      <c r="AH290" s="15"/>
      <c r="AI290" s="15"/>
    </row>
    <row r="291" spans="1:35" ht="14.25" hidden="1" customHeight="1" x14ac:dyDescent="0.25">
      <c r="A291" s="15"/>
      <c r="B291" s="98"/>
      <c r="C291" s="98"/>
      <c r="D291" s="98"/>
      <c r="E291" s="98"/>
      <c r="F291" s="98"/>
      <c r="G291" s="98"/>
      <c r="H291" s="98"/>
      <c r="I291" s="98"/>
      <c r="J291" s="98"/>
      <c r="K291" s="98"/>
      <c r="L291" s="98"/>
      <c r="M291" s="15"/>
      <c r="N291" s="98"/>
      <c r="O291" s="98"/>
      <c r="P291" s="98"/>
      <c r="Q291" s="98"/>
      <c r="R291" s="98"/>
      <c r="S291" s="98"/>
      <c r="T291" s="15"/>
      <c r="U291" s="15"/>
      <c r="V291" s="15"/>
      <c r="W291" s="15"/>
      <c r="X291" s="15"/>
      <c r="Y291" s="15"/>
      <c r="Z291" s="15"/>
      <c r="AA291" s="15"/>
      <c r="AB291" s="15"/>
      <c r="AC291" s="15"/>
      <c r="AD291" s="15"/>
      <c r="AE291" s="15"/>
      <c r="AF291" s="15"/>
      <c r="AG291" s="15"/>
      <c r="AH291" s="15"/>
      <c r="AI291" s="15"/>
    </row>
    <row r="292" spans="1:35" ht="14.25" hidden="1" customHeight="1" x14ac:dyDescent="0.25">
      <c r="A292" s="15"/>
      <c r="B292" s="98"/>
      <c r="C292" s="98"/>
      <c r="D292" s="98"/>
      <c r="E292" s="98"/>
      <c r="F292" s="98"/>
      <c r="G292" s="98"/>
      <c r="H292" s="98"/>
      <c r="I292" s="98"/>
      <c r="J292" s="98"/>
      <c r="K292" s="98"/>
      <c r="L292" s="98"/>
      <c r="M292" s="15"/>
      <c r="N292" s="98"/>
      <c r="O292" s="98"/>
      <c r="P292" s="98"/>
      <c r="Q292" s="98"/>
      <c r="R292" s="98"/>
      <c r="S292" s="98"/>
      <c r="T292" s="15"/>
      <c r="U292" s="15"/>
      <c r="V292" s="15"/>
      <c r="W292" s="15"/>
      <c r="X292" s="15"/>
      <c r="Y292" s="15"/>
      <c r="Z292" s="15"/>
      <c r="AA292" s="15"/>
      <c r="AB292" s="15"/>
      <c r="AC292" s="15"/>
      <c r="AD292" s="15"/>
      <c r="AE292" s="15"/>
      <c r="AF292" s="15"/>
      <c r="AG292" s="15"/>
      <c r="AH292" s="15"/>
      <c r="AI292" s="15"/>
    </row>
    <row r="293" spans="1:35" ht="14.25" hidden="1" customHeight="1" x14ac:dyDescent="0.25">
      <c r="A293" s="15"/>
      <c r="B293" s="98"/>
      <c r="C293" s="98"/>
      <c r="D293" s="98"/>
      <c r="E293" s="98"/>
      <c r="F293" s="98"/>
      <c r="G293" s="98"/>
      <c r="H293" s="98"/>
      <c r="I293" s="98"/>
      <c r="J293" s="98"/>
      <c r="K293" s="98"/>
      <c r="L293" s="98"/>
      <c r="M293" s="15"/>
      <c r="N293" s="98"/>
      <c r="O293" s="98"/>
      <c r="P293" s="98"/>
      <c r="Q293" s="98"/>
      <c r="R293" s="98"/>
      <c r="S293" s="98"/>
      <c r="T293" s="15"/>
      <c r="U293" s="15"/>
      <c r="V293" s="15"/>
      <c r="W293" s="15"/>
      <c r="X293" s="15"/>
      <c r="Y293" s="15"/>
      <c r="Z293" s="15"/>
      <c r="AA293" s="15"/>
      <c r="AB293" s="15"/>
      <c r="AC293" s="15"/>
      <c r="AD293" s="15"/>
      <c r="AE293" s="15"/>
      <c r="AF293" s="15"/>
      <c r="AG293" s="15"/>
      <c r="AH293" s="15"/>
      <c r="AI293" s="15"/>
    </row>
    <row r="294" spans="1:35" ht="14.25" hidden="1" customHeight="1" x14ac:dyDescent="0.25">
      <c r="A294" s="15"/>
      <c r="B294" s="98"/>
      <c r="C294" s="98"/>
      <c r="D294" s="98"/>
      <c r="E294" s="98"/>
      <c r="F294" s="98"/>
      <c r="G294" s="98"/>
      <c r="H294" s="98"/>
      <c r="I294" s="98"/>
      <c r="J294" s="98"/>
      <c r="K294" s="98"/>
      <c r="L294" s="98"/>
      <c r="M294" s="15"/>
      <c r="N294" s="98"/>
      <c r="O294" s="98"/>
      <c r="P294" s="98"/>
      <c r="Q294" s="98"/>
      <c r="R294" s="98"/>
      <c r="S294" s="98"/>
      <c r="T294" s="15"/>
      <c r="U294" s="15"/>
      <c r="V294" s="15"/>
      <c r="W294" s="15"/>
      <c r="X294" s="15"/>
      <c r="Y294" s="15"/>
      <c r="Z294" s="15"/>
      <c r="AA294" s="15"/>
      <c r="AB294" s="15"/>
      <c r="AC294" s="15"/>
      <c r="AD294" s="15"/>
      <c r="AE294" s="15"/>
      <c r="AF294" s="15"/>
      <c r="AG294" s="15"/>
      <c r="AH294" s="15"/>
      <c r="AI294" s="15"/>
    </row>
    <row r="295" spans="1:35" ht="14.25" hidden="1" customHeight="1" x14ac:dyDescent="0.25">
      <c r="A295" s="15"/>
      <c r="B295" s="98"/>
      <c r="C295" s="98"/>
      <c r="D295" s="98"/>
      <c r="E295" s="98"/>
      <c r="F295" s="98"/>
      <c r="G295" s="98"/>
      <c r="H295" s="98"/>
      <c r="I295" s="98"/>
      <c r="J295" s="98"/>
      <c r="K295" s="98"/>
      <c r="L295" s="98"/>
      <c r="M295" s="15"/>
      <c r="N295" s="98"/>
      <c r="O295" s="98"/>
      <c r="P295" s="98"/>
      <c r="Q295" s="98"/>
      <c r="R295" s="98"/>
      <c r="S295" s="98"/>
      <c r="T295" s="15"/>
      <c r="U295" s="15"/>
      <c r="V295" s="15"/>
      <c r="W295" s="15"/>
      <c r="X295" s="15"/>
      <c r="Y295" s="15"/>
      <c r="Z295" s="15"/>
      <c r="AA295" s="15"/>
      <c r="AB295" s="15"/>
      <c r="AC295" s="15"/>
      <c r="AD295" s="15"/>
      <c r="AE295" s="15"/>
      <c r="AF295" s="15"/>
      <c r="AG295" s="15"/>
      <c r="AH295" s="15"/>
      <c r="AI295" s="15"/>
    </row>
    <row r="296" spans="1:35" ht="14.25" hidden="1" customHeight="1" x14ac:dyDescent="0.25">
      <c r="A296" s="15"/>
      <c r="B296" s="98"/>
      <c r="C296" s="98"/>
      <c r="D296" s="98"/>
      <c r="E296" s="98"/>
      <c r="F296" s="98"/>
      <c r="G296" s="98"/>
      <c r="H296" s="98"/>
      <c r="I296" s="98"/>
      <c r="J296" s="98"/>
      <c r="K296" s="98"/>
      <c r="L296" s="98"/>
      <c r="M296" s="15"/>
      <c r="N296" s="98"/>
      <c r="O296" s="98"/>
      <c r="P296" s="98"/>
      <c r="Q296" s="98"/>
      <c r="R296" s="98"/>
      <c r="S296" s="98"/>
      <c r="T296" s="15"/>
      <c r="U296" s="15"/>
      <c r="V296" s="15"/>
      <c r="W296" s="15"/>
      <c r="X296" s="15"/>
      <c r="Y296" s="15"/>
      <c r="Z296" s="15"/>
      <c r="AA296" s="15"/>
      <c r="AB296" s="15"/>
      <c r="AC296" s="15"/>
      <c r="AD296" s="15"/>
      <c r="AE296" s="15"/>
      <c r="AF296" s="15"/>
      <c r="AG296" s="15"/>
      <c r="AH296" s="15"/>
      <c r="AI296" s="15"/>
    </row>
    <row r="297" spans="1:35" ht="14.25" hidden="1" customHeight="1" x14ac:dyDescent="0.25">
      <c r="A297" s="15"/>
      <c r="B297" s="98"/>
      <c r="C297" s="98"/>
      <c r="D297" s="98"/>
      <c r="E297" s="98"/>
      <c r="F297" s="98"/>
      <c r="G297" s="98"/>
      <c r="H297" s="98"/>
      <c r="I297" s="98"/>
      <c r="J297" s="98"/>
      <c r="K297" s="98"/>
      <c r="L297" s="98"/>
      <c r="M297" s="15"/>
      <c r="N297" s="98"/>
      <c r="O297" s="98"/>
      <c r="P297" s="98"/>
      <c r="Q297" s="98"/>
      <c r="R297" s="98"/>
      <c r="S297" s="98"/>
      <c r="T297" s="15"/>
      <c r="U297" s="15"/>
      <c r="V297" s="15"/>
      <c r="W297" s="15"/>
      <c r="X297" s="15"/>
      <c r="Y297" s="15"/>
      <c r="Z297" s="15"/>
      <c r="AA297" s="15"/>
      <c r="AB297" s="15"/>
      <c r="AC297" s="15"/>
      <c r="AD297" s="15"/>
      <c r="AE297" s="15"/>
      <c r="AF297" s="15"/>
      <c r="AG297" s="15"/>
      <c r="AH297" s="15"/>
      <c r="AI297" s="15"/>
    </row>
    <row r="298" spans="1:35" ht="14.25" hidden="1" customHeight="1" x14ac:dyDescent="0.25">
      <c r="A298" s="15"/>
      <c r="B298" s="98"/>
      <c r="C298" s="98"/>
      <c r="D298" s="98"/>
      <c r="E298" s="98"/>
      <c r="F298" s="98"/>
      <c r="G298" s="98"/>
      <c r="H298" s="98"/>
      <c r="I298" s="98"/>
      <c r="J298" s="98"/>
      <c r="K298" s="98"/>
      <c r="L298" s="98"/>
      <c r="M298" s="15"/>
      <c r="N298" s="98"/>
      <c r="O298" s="98"/>
      <c r="P298" s="98"/>
      <c r="Q298" s="98"/>
      <c r="R298" s="98"/>
      <c r="S298" s="98"/>
      <c r="T298" s="15"/>
      <c r="U298" s="15"/>
      <c r="V298" s="15"/>
      <c r="W298" s="15"/>
      <c r="X298" s="15"/>
      <c r="Y298" s="15"/>
      <c r="Z298" s="15"/>
      <c r="AA298" s="15"/>
      <c r="AB298" s="15"/>
      <c r="AC298" s="15"/>
      <c r="AD298" s="15"/>
      <c r="AE298" s="15"/>
      <c r="AF298" s="15"/>
      <c r="AG298" s="15"/>
      <c r="AH298" s="15"/>
      <c r="AI298" s="15"/>
    </row>
    <row r="299" spans="1:35" ht="14.25" hidden="1" customHeight="1" x14ac:dyDescent="0.25">
      <c r="A299" s="15"/>
      <c r="B299" s="98"/>
      <c r="C299" s="98"/>
      <c r="D299" s="98"/>
      <c r="E299" s="98"/>
      <c r="F299" s="98"/>
      <c r="G299" s="98"/>
      <c r="H299" s="98"/>
      <c r="I299" s="98"/>
      <c r="J299" s="98"/>
      <c r="K299" s="98"/>
      <c r="L299" s="98"/>
      <c r="M299" s="15"/>
      <c r="N299" s="98"/>
      <c r="O299" s="98"/>
      <c r="P299" s="98"/>
      <c r="Q299" s="98"/>
      <c r="R299" s="98"/>
      <c r="S299" s="98"/>
      <c r="T299" s="15"/>
      <c r="U299" s="15"/>
      <c r="V299" s="15"/>
      <c r="W299" s="15"/>
      <c r="X299" s="15"/>
      <c r="Y299" s="15"/>
      <c r="Z299" s="15"/>
      <c r="AA299" s="15"/>
      <c r="AB299" s="15"/>
      <c r="AC299" s="15"/>
      <c r="AD299" s="15"/>
      <c r="AE299" s="15"/>
      <c r="AF299" s="15"/>
      <c r="AG299" s="15"/>
      <c r="AH299" s="15"/>
      <c r="AI299" s="15"/>
    </row>
    <row r="300" spans="1:35" ht="14.25" hidden="1" customHeight="1" x14ac:dyDescent="0.25">
      <c r="A300" s="15"/>
      <c r="B300" s="98"/>
      <c r="C300" s="98"/>
      <c r="D300" s="98"/>
      <c r="E300" s="98"/>
      <c r="F300" s="98"/>
      <c r="G300" s="98"/>
      <c r="H300" s="98"/>
      <c r="I300" s="98"/>
      <c r="J300" s="98"/>
      <c r="K300" s="98"/>
      <c r="L300" s="98"/>
      <c r="M300" s="15"/>
      <c r="N300" s="98"/>
      <c r="O300" s="98"/>
      <c r="P300" s="98"/>
      <c r="Q300" s="98"/>
      <c r="R300" s="98"/>
      <c r="S300" s="98"/>
      <c r="T300" s="15"/>
      <c r="U300" s="15"/>
      <c r="V300" s="15"/>
      <c r="W300" s="15"/>
      <c r="X300" s="15"/>
      <c r="Y300" s="15"/>
      <c r="Z300" s="15"/>
      <c r="AA300" s="15"/>
      <c r="AB300" s="15"/>
      <c r="AC300" s="15"/>
      <c r="AD300" s="15"/>
      <c r="AE300" s="15"/>
      <c r="AF300" s="15"/>
      <c r="AG300" s="15"/>
      <c r="AH300" s="15"/>
      <c r="AI300" s="15"/>
    </row>
    <row r="301" spans="1:35" ht="14.25" hidden="1" customHeight="1" x14ac:dyDescent="0.25">
      <c r="A301" s="15"/>
      <c r="B301" s="98"/>
      <c r="C301" s="98"/>
      <c r="D301" s="98"/>
      <c r="E301" s="98"/>
      <c r="F301" s="98"/>
      <c r="G301" s="98"/>
      <c r="H301" s="98"/>
      <c r="I301" s="98"/>
      <c r="J301" s="98"/>
      <c r="K301" s="98"/>
      <c r="L301" s="98"/>
      <c r="M301" s="15"/>
      <c r="N301" s="98"/>
      <c r="O301" s="98"/>
      <c r="P301" s="98"/>
      <c r="Q301" s="98"/>
      <c r="R301" s="98"/>
      <c r="S301" s="98"/>
      <c r="T301" s="15"/>
      <c r="U301" s="15"/>
      <c r="V301" s="15"/>
      <c r="W301" s="15"/>
      <c r="X301" s="15"/>
      <c r="Y301" s="15"/>
      <c r="Z301" s="15"/>
      <c r="AA301" s="15"/>
      <c r="AB301" s="15"/>
      <c r="AC301" s="15"/>
      <c r="AD301" s="15"/>
      <c r="AE301" s="15"/>
      <c r="AF301" s="15"/>
      <c r="AG301" s="15"/>
      <c r="AH301" s="15"/>
      <c r="AI301" s="15"/>
    </row>
    <row r="302" spans="1:35" ht="14.25" hidden="1" customHeight="1" x14ac:dyDescent="0.25">
      <c r="A302" s="15"/>
      <c r="B302" s="98"/>
      <c r="C302" s="98"/>
      <c r="D302" s="98"/>
      <c r="E302" s="98"/>
      <c r="F302" s="98"/>
      <c r="G302" s="98"/>
      <c r="H302" s="98"/>
      <c r="I302" s="98"/>
      <c r="J302" s="98"/>
      <c r="K302" s="98"/>
      <c r="L302" s="98"/>
      <c r="M302" s="15"/>
      <c r="N302" s="98"/>
      <c r="O302" s="98"/>
      <c r="P302" s="98"/>
      <c r="Q302" s="98"/>
      <c r="R302" s="98"/>
      <c r="S302" s="98"/>
      <c r="T302" s="15"/>
      <c r="U302" s="15"/>
      <c r="V302" s="15"/>
      <c r="W302" s="15"/>
      <c r="X302" s="15"/>
      <c r="Y302" s="15"/>
      <c r="Z302" s="15"/>
      <c r="AA302" s="15"/>
      <c r="AB302" s="15"/>
      <c r="AC302" s="15"/>
      <c r="AD302" s="15"/>
      <c r="AE302" s="15"/>
      <c r="AF302" s="15"/>
      <c r="AG302" s="15"/>
      <c r="AH302" s="15"/>
      <c r="AI302" s="15"/>
    </row>
    <row r="303" spans="1:35" ht="14.25" hidden="1" customHeight="1" x14ac:dyDescent="0.25">
      <c r="A303" s="15"/>
      <c r="B303" s="98"/>
      <c r="C303" s="98"/>
      <c r="D303" s="98"/>
      <c r="E303" s="98"/>
      <c r="F303" s="98"/>
      <c r="G303" s="98"/>
      <c r="H303" s="98"/>
      <c r="I303" s="98"/>
      <c r="J303" s="98"/>
      <c r="K303" s="98"/>
      <c r="L303" s="98"/>
      <c r="M303" s="15"/>
      <c r="N303" s="98"/>
      <c r="O303" s="98"/>
      <c r="P303" s="98"/>
      <c r="Q303" s="98"/>
      <c r="R303" s="98"/>
      <c r="S303" s="98"/>
      <c r="T303" s="15"/>
      <c r="U303" s="15"/>
      <c r="V303" s="15"/>
      <c r="W303" s="15"/>
      <c r="X303" s="15"/>
      <c r="Y303" s="15"/>
      <c r="Z303" s="15"/>
      <c r="AA303" s="15"/>
      <c r="AB303" s="15"/>
      <c r="AC303" s="15"/>
      <c r="AD303" s="15"/>
      <c r="AE303" s="15"/>
      <c r="AF303" s="15"/>
      <c r="AG303" s="15"/>
      <c r="AH303" s="15"/>
      <c r="AI303" s="15"/>
    </row>
    <row r="304" spans="1:35" ht="14.25" hidden="1" customHeight="1" x14ac:dyDescent="0.25">
      <c r="A304" s="15"/>
      <c r="B304" s="98"/>
      <c r="C304" s="98"/>
      <c r="D304" s="98"/>
      <c r="E304" s="98"/>
      <c r="F304" s="98"/>
      <c r="G304" s="98"/>
      <c r="H304" s="98"/>
      <c r="I304" s="98"/>
      <c r="J304" s="98"/>
      <c r="K304" s="98"/>
      <c r="L304" s="98"/>
      <c r="M304" s="15"/>
      <c r="N304" s="98"/>
      <c r="O304" s="98"/>
      <c r="P304" s="98"/>
      <c r="Q304" s="98"/>
      <c r="R304" s="98"/>
      <c r="S304" s="98"/>
      <c r="T304" s="15"/>
      <c r="U304" s="15"/>
      <c r="V304" s="15"/>
      <c r="W304" s="15"/>
      <c r="X304" s="15"/>
      <c r="Y304" s="15"/>
      <c r="Z304" s="15"/>
      <c r="AA304" s="15"/>
      <c r="AB304" s="15"/>
      <c r="AC304" s="15"/>
      <c r="AD304" s="15"/>
      <c r="AE304" s="15"/>
      <c r="AF304" s="15"/>
      <c r="AG304" s="15"/>
      <c r="AH304" s="15"/>
      <c r="AI304" s="15"/>
    </row>
    <row r="305" spans="1:35" ht="14.25" hidden="1" customHeight="1" x14ac:dyDescent="0.25">
      <c r="A305" s="15"/>
      <c r="B305" s="98"/>
      <c r="C305" s="98"/>
      <c r="D305" s="98"/>
      <c r="E305" s="98"/>
      <c r="F305" s="98"/>
      <c r="G305" s="98"/>
      <c r="H305" s="98"/>
      <c r="I305" s="98"/>
      <c r="J305" s="98"/>
      <c r="K305" s="98"/>
      <c r="L305" s="98"/>
      <c r="M305" s="15"/>
      <c r="N305" s="98"/>
      <c r="O305" s="98"/>
      <c r="P305" s="98"/>
      <c r="Q305" s="98"/>
      <c r="R305" s="98"/>
      <c r="S305" s="98"/>
      <c r="T305" s="15"/>
      <c r="U305" s="15"/>
      <c r="V305" s="15"/>
      <c r="W305" s="15"/>
      <c r="X305" s="15"/>
      <c r="Y305" s="15"/>
      <c r="Z305" s="15"/>
      <c r="AA305" s="15"/>
      <c r="AB305" s="15"/>
      <c r="AC305" s="15"/>
      <c r="AD305" s="15"/>
      <c r="AE305" s="15"/>
      <c r="AF305" s="15"/>
      <c r="AG305" s="15"/>
      <c r="AH305" s="15"/>
      <c r="AI305" s="15"/>
    </row>
    <row r="306" spans="1:35" ht="14.25" hidden="1" customHeight="1" x14ac:dyDescent="0.25">
      <c r="A306" s="15"/>
      <c r="B306" s="98"/>
      <c r="C306" s="98"/>
      <c r="D306" s="98"/>
      <c r="E306" s="98"/>
      <c r="F306" s="98"/>
      <c r="G306" s="98"/>
      <c r="H306" s="98"/>
      <c r="I306" s="98"/>
      <c r="J306" s="98"/>
      <c r="K306" s="98"/>
      <c r="L306" s="98"/>
      <c r="M306" s="15"/>
      <c r="N306" s="98"/>
      <c r="O306" s="98"/>
      <c r="P306" s="98"/>
      <c r="Q306" s="98"/>
      <c r="R306" s="98"/>
      <c r="S306" s="98"/>
      <c r="T306" s="15"/>
      <c r="U306" s="15"/>
      <c r="V306" s="15"/>
      <c r="W306" s="15"/>
      <c r="X306" s="15"/>
      <c r="Y306" s="15"/>
      <c r="Z306" s="15"/>
      <c r="AA306" s="15"/>
      <c r="AB306" s="15"/>
      <c r="AC306" s="15"/>
      <c r="AD306" s="15"/>
      <c r="AE306" s="15"/>
      <c r="AF306" s="15"/>
      <c r="AG306" s="15"/>
      <c r="AH306" s="15"/>
      <c r="AI306" s="15"/>
    </row>
    <row r="307" spans="1:35" ht="14.25" hidden="1" customHeight="1" x14ac:dyDescent="0.25">
      <c r="A307" s="15"/>
      <c r="B307" s="98"/>
      <c r="C307" s="98"/>
      <c r="D307" s="98"/>
      <c r="E307" s="98"/>
      <c r="F307" s="98"/>
      <c r="G307" s="98"/>
      <c r="H307" s="98"/>
      <c r="I307" s="98"/>
      <c r="J307" s="98"/>
      <c r="K307" s="98"/>
      <c r="L307" s="98"/>
      <c r="M307" s="15"/>
      <c r="N307" s="98"/>
      <c r="O307" s="98"/>
      <c r="P307" s="98"/>
      <c r="Q307" s="98"/>
      <c r="R307" s="98"/>
      <c r="S307" s="98"/>
      <c r="T307" s="15"/>
      <c r="U307" s="15"/>
      <c r="V307" s="15"/>
      <c r="W307" s="15"/>
      <c r="X307" s="15"/>
      <c r="Y307" s="15"/>
      <c r="Z307" s="15"/>
      <c r="AA307" s="15"/>
      <c r="AB307" s="15"/>
      <c r="AC307" s="15"/>
      <c r="AD307" s="15"/>
      <c r="AE307" s="15"/>
      <c r="AF307" s="15"/>
      <c r="AG307" s="15"/>
      <c r="AH307" s="15"/>
      <c r="AI307" s="15"/>
    </row>
    <row r="308" spans="1:35" ht="14.25" hidden="1" customHeight="1" x14ac:dyDescent="0.25">
      <c r="A308" s="15"/>
      <c r="B308" s="98"/>
      <c r="C308" s="98"/>
      <c r="D308" s="98"/>
      <c r="E308" s="98"/>
      <c r="F308" s="98"/>
      <c r="G308" s="98"/>
      <c r="H308" s="98"/>
      <c r="I308" s="98"/>
      <c r="J308" s="98"/>
      <c r="K308" s="98"/>
      <c r="L308" s="98"/>
      <c r="M308" s="15"/>
      <c r="N308" s="98"/>
      <c r="O308" s="98"/>
      <c r="P308" s="98"/>
      <c r="Q308" s="98"/>
      <c r="R308" s="98"/>
      <c r="S308" s="98"/>
      <c r="T308" s="15"/>
      <c r="U308" s="15"/>
      <c r="V308" s="15"/>
      <c r="W308" s="15"/>
      <c r="X308" s="15"/>
      <c r="Y308" s="15"/>
      <c r="Z308" s="15"/>
      <c r="AA308" s="15"/>
      <c r="AB308" s="15"/>
      <c r="AC308" s="15"/>
      <c r="AD308" s="15"/>
      <c r="AE308" s="15"/>
      <c r="AF308" s="15"/>
      <c r="AG308" s="15"/>
      <c r="AH308" s="15"/>
      <c r="AI308" s="15"/>
    </row>
    <row r="309" spans="1:35" ht="14.25" hidden="1" customHeight="1" x14ac:dyDescent="0.25">
      <c r="A309" s="15"/>
      <c r="B309" s="98"/>
      <c r="C309" s="98"/>
      <c r="D309" s="98"/>
      <c r="E309" s="98"/>
      <c r="F309" s="98"/>
      <c r="G309" s="98"/>
      <c r="H309" s="98"/>
      <c r="I309" s="98"/>
      <c r="J309" s="98"/>
      <c r="K309" s="98"/>
      <c r="L309" s="98"/>
      <c r="M309" s="15"/>
      <c r="N309" s="98"/>
      <c r="O309" s="98"/>
      <c r="P309" s="98"/>
      <c r="Q309" s="98"/>
      <c r="R309" s="98"/>
      <c r="S309" s="98"/>
      <c r="T309" s="15"/>
      <c r="U309" s="15"/>
      <c r="V309" s="15"/>
      <c r="W309" s="15"/>
      <c r="X309" s="15"/>
      <c r="Y309" s="15"/>
      <c r="Z309" s="15"/>
      <c r="AA309" s="15"/>
      <c r="AB309" s="15"/>
      <c r="AC309" s="15"/>
      <c r="AD309" s="15"/>
      <c r="AE309" s="15"/>
      <c r="AF309" s="15"/>
      <c r="AG309" s="15"/>
      <c r="AH309" s="15"/>
      <c r="AI309" s="15"/>
    </row>
    <row r="310" spans="1:35" ht="14.25" hidden="1" customHeight="1" x14ac:dyDescent="0.25">
      <c r="A310" s="15"/>
      <c r="B310" s="98"/>
      <c r="C310" s="98"/>
      <c r="D310" s="98"/>
      <c r="E310" s="98"/>
      <c r="F310" s="98"/>
      <c r="G310" s="98"/>
      <c r="H310" s="98"/>
      <c r="I310" s="98"/>
      <c r="J310" s="98"/>
      <c r="K310" s="98"/>
      <c r="L310" s="98"/>
      <c r="M310" s="15"/>
      <c r="N310" s="98"/>
      <c r="O310" s="98"/>
      <c r="P310" s="98"/>
      <c r="Q310" s="98"/>
      <c r="R310" s="98"/>
      <c r="S310" s="98"/>
      <c r="T310" s="15"/>
      <c r="U310" s="15"/>
      <c r="V310" s="15"/>
      <c r="W310" s="15"/>
      <c r="X310" s="15"/>
      <c r="Y310" s="15"/>
      <c r="Z310" s="15"/>
      <c r="AA310" s="15"/>
      <c r="AB310" s="15"/>
      <c r="AC310" s="15"/>
      <c r="AD310" s="15"/>
      <c r="AE310" s="15"/>
      <c r="AF310" s="15"/>
      <c r="AG310" s="15"/>
      <c r="AH310" s="15"/>
      <c r="AI310" s="15"/>
    </row>
    <row r="311" spans="1:35" ht="14.25" hidden="1" customHeight="1" x14ac:dyDescent="0.25">
      <c r="A311" s="15"/>
      <c r="B311" s="98"/>
      <c r="C311" s="98"/>
      <c r="D311" s="98"/>
      <c r="E311" s="98"/>
      <c r="F311" s="98"/>
      <c r="G311" s="98"/>
      <c r="H311" s="98"/>
      <c r="I311" s="98"/>
      <c r="J311" s="98"/>
      <c r="K311" s="98"/>
      <c r="L311" s="98"/>
      <c r="M311" s="15"/>
      <c r="N311" s="98"/>
      <c r="O311" s="98"/>
      <c r="P311" s="98"/>
      <c r="Q311" s="98"/>
      <c r="R311" s="98"/>
      <c r="S311" s="98"/>
      <c r="T311" s="15"/>
      <c r="U311" s="15"/>
      <c r="V311" s="15"/>
      <c r="W311" s="15"/>
      <c r="X311" s="15"/>
      <c r="Y311" s="15"/>
      <c r="Z311" s="15"/>
      <c r="AA311" s="15"/>
      <c r="AB311" s="15"/>
      <c r="AC311" s="15"/>
      <c r="AD311" s="15"/>
      <c r="AE311" s="15"/>
      <c r="AF311" s="15"/>
      <c r="AG311" s="15"/>
      <c r="AH311" s="15"/>
      <c r="AI311" s="15"/>
    </row>
    <row r="312" spans="1:35" ht="14.25" hidden="1" customHeight="1" x14ac:dyDescent="0.25">
      <c r="A312" s="15"/>
      <c r="B312" s="98"/>
      <c r="C312" s="98"/>
      <c r="D312" s="98"/>
      <c r="E312" s="98"/>
      <c r="F312" s="98"/>
      <c r="G312" s="98"/>
      <c r="H312" s="98"/>
      <c r="I312" s="98"/>
      <c r="J312" s="98"/>
      <c r="K312" s="98"/>
      <c r="L312" s="98"/>
      <c r="M312" s="15"/>
      <c r="N312" s="98"/>
      <c r="O312" s="98"/>
      <c r="P312" s="98"/>
      <c r="Q312" s="98"/>
      <c r="R312" s="98"/>
      <c r="S312" s="98"/>
      <c r="T312" s="15"/>
      <c r="U312" s="15"/>
      <c r="V312" s="15"/>
      <c r="W312" s="15"/>
      <c r="X312" s="15"/>
      <c r="Y312" s="15"/>
      <c r="Z312" s="15"/>
      <c r="AA312" s="15"/>
      <c r="AB312" s="15"/>
      <c r="AC312" s="15"/>
      <c r="AD312" s="15"/>
      <c r="AE312" s="15"/>
      <c r="AF312" s="15"/>
      <c r="AG312" s="15"/>
      <c r="AH312" s="15"/>
      <c r="AI312" s="15"/>
    </row>
    <row r="313" spans="1:35" ht="14.25" hidden="1" customHeight="1" x14ac:dyDescent="0.25">
      <c r="A313" s="15"/>
      <c r="B313" s="98"/>
      <c r="C313" s="98"/>
      <c r="D313" s="98"/>
      <c r="E313" s="98"/>
      <c r="F313" s="98"/>
      <c r="G313" s="98"/>
      <c r="H313" s="98"/>
      <c r="I313" s="98"/>
      <c r="J313" s="98"/>
      <c r="K313" s="98"/>
      <c r="L313" s="98"/>
      <c r="M313" s="15"/>
      <c r="N313" s="98"/>
      <c r="O313" s="98"/>
      <c r="P313" s="98"/>
      <c r="Q313" s="98"/>
      <c r="R313" s="98"/>
      <c r="S313" s="98"/>
      <c r="T313" s="15"/>
      <c r="U313" s="15"/>
      <c r="V313" s="15"/>
      <c r="W313" s="15"/>
      <c r="X313" s="15"/>
      <c r="Y313" s="15"/>
      <c r="Z313" s="15"/>
      <c r="AA313" s="15"/>
      <c r="AB313" s="15"/>
      <c r="AC313" s="15"/>
      <c r="AD313" s="15"/>
      <c r="AE313" s="15"/>
      <c r="AF313" s="15"/>
      <c r="AG313" s="15"/>
      <c r="AH313" s="15"/>
      <c r="AI313" s="15"/>
    </row>
    <row r="314" spans="1:35" ht="14.25" hidden="1" customHeight="1" x14ac:dyDescent="0.25">
      <c r="A314" s="15"/>
      <c r="B314" s="98"/>
      <c r="C314" s="98"/>
      <c r="D314" s="98"/>
      <c r="E314" s="98"/>
      <c r="F314" s="98"/>
      <c r="G314" s="98"/>
      <c r="H314" s="98"/>
      <c r="I314" s="98"/>
      <c r="J314" s="98"/>
      <c r="K314" s="98"/>
      <c r="L314" s="98"/>
      <c r="M314" s="15"/>
      <c r="N314" s="98"/>
      <c r="O314" s="98"/>
      <c r="P314" s="98"/>
      <c r="Q314" s="98"/>
      <c r="R314" s="98"/>
      <c r="S314" s="98"/>
      <c r="T314" s="15"/>
      <c r="U314" s="15"/>
      <c r="V314" s="15"/>
      <c r="W314" s="15"/>
      <c r="X314" s="15"/>
      <c r="Y314" s="15"/>
      <c r="Z314" s="15"/>
      <c r="AA314" s="15"/>
      <c r="AB314" s="15"/>
      <c r="AC314" s="15"/>
      <c r="AD314" s="15"/>
      <c r="AE314" s="15"/>
      <c r="AF314" s="15"/>
      <c r="AG314" s="15"/>
      <c r="AH314" s="15"/>
      <c r="AI314" s="15"/>
    </row>
    <row r="315" spans="1:35" ht="14.25" hidden="1" customHeight="1" x14ac:dyDescent="0.25">
      <c r="A315" s="15"/>
      <c r="B315" s="98"/>
      <c r="C315" s="98"/>
      <c r="D315" s="98"/>
      <c r="E315" s="98"/>
      <c r="F315" s="98"/>
      <c r="G315" s="98"/>
      <c r="H315" s="98"/>
      <c r="I315" s="98"/>
      <c r="J315" s="98"/>
      <c r="K315" s="98"/>
      <c r="L315" s="98"/>
      <c r="M315" s="15"/>
      <c r="N315" s="98"/>
      <c r="O315" s="98"/>
      <c r="P315" s="98"/>
      <c r="Q315" s="98"/>
      <c r="R315" s="98"/>
      <c r="S315" s="98"/>
      <c r="T315" s="15"/>
      <c r="U315" s="15"/>
      <c r="V315" s="15"/>
      <c r="W315" s="15"/>
      <c r="X315" s="15"/>
      <c r="Y315" s="15"/>
      <c r="Z315" s="15"/>
      <c r="AA315" s="15"/>
      <c r="AB315" s="15"/>
      <c r="AC315" s="15"/>
      <c r="AD315" s="15"/>
      <c r="AE315" s="15"/>
      <c r="AF315" s="15"/>
      <c r="AG315" s="15"/>
      <c r="AH315" s="15"/>
      <c r="AI315" s="15"/>
    </row>
    <row r="316" spans="1:35" ht="14.25" hidden="1" customHeight="1" x14ac:dyDescent="0.25">
      <c r="A316" s="15"/>
      <c r="B316" s="98"/>
      <c r="C316" s="98"/>
      <c r="D316" s="98"/>
      <c r="E316" s="98"/>
      <c r="F316" s="98"/>
      <c r="G316" s="98"/>
      <c r="H316" s="98"/>
      <c r="I316" s="98"/>
      <c r="J316" s="98"/>
      <c r="K316" s="98"/>
      <c r="L316" s="98"/>
      <c r="M316" s="15"/>
      <c r="N316" s="98"/>
      <c r="O316" s="98"/>
      <c r="P316" s="98"/>
      <c r="Q316" s="98"/>
      <c r="R316" s="98"/>
      <c r="S316" s="98"/>
      <c r="T316" s="15"/>
      <c r="U316" s="15"/>
      <c r="V316" s="15"/>
      <c r="W316" s="15"/>
      <c r="X316" s="15"/>
      <c r="Y316" s="15"/>
      <c r="Z316" s="15"/>
      <c r="AA316" s="15"/>
      <c r="AB316" s="15"/>
      <c r="AC316" s="15"/>
      <c r="AD316" s="15"/>
      <c r="AE316" s="15"/>
      <c r="AF316" s="15"/>
      <c r="AG316" s="15"/>
      <c r="AH316" s="15"/>
      <c r="AI316" s="15"/>
    </row>
    <row r="317" spans="1:35" ht="14.25" hidden="1" customHeight="1" x14ac:dyDescent="0.25">
      <c r="A317" s="15"/>
      <c r="B317" s="98"/>
      <c r="C317" s="98"/>
      <c r="D317" s="98"/>
      <c r="E317" s="98"/>
      <c r="F317" s="98"/>
      <c r="G317" s="98"/>
      <c r="H317" s="98"/>
      <c r="I317" s="98"/>
      <c r="J317" s="98"/>
      <c r="K317" s="98"/>
      <c r="L317" s="98"/>
      <c r="M317" s="15"/>
      <c r="N317" s="98"/>
      <c r="O317" s="98"/>
      <c r="P317" s="98"/>
      <c r="Q317" s="98"/>
      <c r="R317" s="98"/>
      <c r="S317" s="98"/>
      <c r="T317" s="15"/>
      <c r="U317" s="15"/>
      <c r="V317" s="15"/>
      <c r="W317" s="15"/>
      <c r="X317" s="15"/>
      <c r="Y317" s="15"/>
      <c r="Z317" s="15"/>
      <c r="AA317" s="15"/>
      <c r="AB317" s="15"/>
      <c r="AC317" s="15"/>
      <c r="AD317" s="15"/>
      <c r="AE317" s="15"/>
      <c r="AF317" s="15"/>
      <c r="AG317" s="15"/>
      <c r="AH317" s="15"/>
      <c r="AI317" s="15"/>
    </row>
    <row r="318" spans="1:35" ht="14.25" hidden="1" customHeight="1" x14ac:dyDescent="0.25">
      <c r="A318" s="15"/>
      <c r="B318" s="98"/>
      <c r="C318" s="98"/>
      <c r="D318" s="98"/>
      <c r="E318" s="98"/>
      <c r="F318" s="98"/>
      <c r="G318" s="98"/>
      <c r="H318" s="98"/>
      <c r="I318" s="98"/>
      <c r="J318" s="98"/>
      <c r="K318" s="98"/>
      <c r="L318" s="98"/>
      <c r="M318" s="15"/>
      <c r="N318" s="98"/>
      <c r="O318" s="98"/>
      <c r="P318" s="98"/>
      <c r="Q318" s="98"/>
      <c r="R318" s="98"/>
      <c r="S318" s="98"/>
      <c r="T318" s="15"/>
      <c r="U318" s="15"/>
      <c r="V318" s="15"/>
      <c r="W318" s="15"/>
      <c r="X318" s="15"/>
      <c r="Y318" s="15"/>
      <c r="Z318" s="15"/>
      <c r="AA318" s="15"/>
      <c r="AB318" s="15"/>
      <c r="AC318" s="15"/>
      <c r="AD318" s="15"/>
      <c r="AE318" s="15"/>
      <c r="AF318" s="15"/>
      <c r="AG318" s="15"/>
      <c r="AH318" s="15"/>
      <c r="AI318" s="15"/>
    </row>
    <row r="319" spans="1:35" ht="14.25" hidden="1" customHeight="1" x14ac:dyDescent="0.25">
      <c r="A319" s="15"/>
      <c r="B319" s="98"/>
      <c r="C319" s="98"/>
      <c r="D319" s="98"/>
      <c r="E319" s="98"/>
      <c r="F319" s="98"/>
      <c r="G319" s="98"/>
      <c r="H319" s="98"/>
      <c r="I319" s="98"/>
      <c r="J319" s="98"/>
      <c r="K319" s="98"/>
      <c r="L319" s="98"/>
      <c r="M319" s="15"/>
      <c r="N319" s="98"/>
      <c r="O319" s="98"/>
      <c r="P319" s="98"/>
      <c r="Q319" s="98"/>
      <c r="R319" s="98"/>
      <c r="S319" s="98"/>
      <c r="T319" s="15"/>
      <c r="U319" s="15"/>
      <c r="V319" s="15"/>
      <c r="W319" s="15"/>
      <c r="X319" s="15"/>
      <c r="Y319" s="15"/>
      <c r="Z319" s="15"/>
      <c r="AA319" s="15"/>
      <c r="AB319" s="15"/>
      <c r="AC319" s="15"/>
      <c r="AD319" s="15"/>
      <c r="AE319" s="15"/>
      <c r="AF319" s="15"/>
      <c r="AG319" s="15"/>
      <c r="AH319" s="15"/>
      <c r="AI319" s="15"/>
    </row>
    <row r="320" spans="1:35" ht="14.25" hidden="1" customHeight="1" x14ac:dyDescent="0.25">
      <c r="A320" s="15"/>
      <c r="B320" s="98"/>
      <c r="C320" s="98"/>
      <c r="D320" s="98"/>
      <c r="E320" s="98"/>
      <c r="F320" s="98"/>
      <c r="G320" s="98"/>
      <c r="H320" s="98"/>
      <c r="I320" s="98"/>
      <c r="J320" s="98"/>
      <c r="K320" s="98"/>
      <c r="L320" s="98"/>
      <c r="M320" s="15"/>
      <c r="N320" s="98"/>
      <c r="O320" s="98"/>
      <c r="P320" s="98"/>
      <c r="Q320" s="98"/>
      <c r="R320" s="98"/>
      <c r="S320" s="98"/>
      <c r="T320" s="15"/>
      <c r="U320" s="15"/>
      <c r="V320" s="15"/>
      <c r="W320" s="15"/>
      <c r="X320" s="15"/>
      <c r="Y320" s="15"/>
      <c r="Z320" s="15"/>
      <c r="AA320" s="15"/>
      <c r="AB320" s="15"/>
      <c r="AC320" s="15"/>
      <c r="AD320" s="15"/>
      <c r="AE320" s="15"/>
      <c r="AF320" s="15"/>
      <c r="AG320" s="15"/>
      <c r="AH320" s="15"/>
      <c r="AI320" s="15"/>
    </row>
    <row r="321" spans="1:35" ht="14.25" hidden="1" customHeight="1" x14ac:dyDescent="0.25">
      <c r="A321" s="15"/>
      <c r="B321" s="98"/>
      <c r="C321" s="98"/>
      <c r="D321" s="98"/>
      <c r="E321" s="98"/>
      <c r="F321" s="98"/>
      <c r="G321" s="98"/>
      <c r="H321" s="98"/>
      <c r="I321" s="98"/>
      <c r="J321" s="98"/>
      <c r="K321" s="98"/>
      <c r="L321" s="98"/>
      <c r="M321" s="15"/>
      <c r="N321" s="98"/>
      <c r="O321" s="98"/>
      <c r="P321" s="98"/>
      <c r="Q321" s="98"/>
      <c r="R321" s="98"/>
      <c r="S321" s="98"/>
      <c r="T321" s="15"/>
      <c r="U321" s="15"/>
      <c r="V321" s="15"/>
      <c r="W321" s="15"/>
      <c r="X321" s="15"/>
      <c r="Y321" s="15"/>
      <c r="Z321" s="15"/>
      <c r="AA321" s="15"/>
      <c r="AB321" s="15"/>
      <c r="AC321" s="15"/>
      <c r="AD321" s="15"/>
      <c r="AE321" s="15"/>
      <c r="AF321" s="15"/>
      <c r="AG321" s="15"/>
      <c r="AH321" s="15"/>
      <c r="AI321" s="15"/>
    </row>
    <row r="322" spans="1:35" ht="14.25" hidden="1" customHeight="1" x14ac:dyDescent="0.25">
      <c r="A322" s="15"/>
      <c r="B322" s="98"/>
      <c r="C322" s="98"/>
      <c r="D322" s="98"/>
      <c r="E322" s="98"/>
      <c r="F322" s="98"/>
      <c r="G322" s="98"/>
      <c r="H322" s="98"/>
      <c r="I322" s="98"/>
      <c r="J322" s="98"/>
      <c r="K322" s="98"/>
      <c r="L322" s="98"/>
      <c r="M322" s="15"/>
      <c r="N322" s="98"/>
      <c r="O322" s="98"/>
      <c r="P322" s="98"/>
      <c r="Q322" s="98"/>
      <c r="R322" s="98"/>
      <c r="S322" s="98"/>
      <c r="T322" s="15"/>
      <c r="U322" s="15"/>
      <c r="V322" s="15"/>
      <c r="W322" s="15"/>
      <c r="X322" s="15"/>
      <c r="Y322" s="15"/>
      <c r="Z322" s="15"/>
      <c r="AA322" s="15"/>
      <c r="AB322" s="15"/>
      <c r="AC322" s="15"/>
      <c r="AD322" s="15"/>
      <c r="AE322" s="15"/>
      <c r="AF322" s="15"/>
      <c r="AG322" s="15"/>
      <c r="AH322" s="15"/>
      <c r="AI322" s="15"/>
    </row>
    <row r="323" spans="1:35" ht="14.25" hidden="1" customHeight="1" x14ac:dyDescent="0.25">
      <c r="A323" s="15"/>
      <c r="B323" s="98"/>
      <c r="C323" s="98"/>
      <c r="D323" s="98"/>
      <c r="E323" s="98"/>
      <c r="F323" s="98"/>
      <c r="G323" s="98"/>
      <c r="H323" s="98"/>
      <c r="I323" s="98"/>
      <c r="J323" s="98"/>
      <c r="K323" s="98"/>
      <c r="L323" s="98"/>
      <c r="M323" s="15"/>
      <c r="N323" s="98"/>
      <c r="O323" s="98"/>
      <c r="P323" s="98"/>
      <c r="Q323" s="98"/>
      <c r="R323" s="98"/>
      <c r="S323" s="98"/>
      <c r="T323" s="15"/>
      <c r="U323" s="15"/>
      <c r="V323" s="15"/>
      <c r="W323" s="15"/>
      <c r="X323" s="15"/>
      <c r="Y323" s="15"/>
      <c r="Z323" s="15"/>
      <c r="AA323" s="15"/>
      <c r="AB323" s="15"/>
      <c r="AC323" s="15"/>
      <c r="AD323" s="15"/>
      <c r="AE323" s="15"/>
      <c r="AF323" s="15"/>
      <c r="AG323" s="15"/>
      <c r="AH323" s="15"/>
      <c r="AI323" s="15"/>
    </row>
    <row r="324" spans="1:35" ht="14.25" hidden="1" customHeight="1" x14ac:dyDescent="0.25">
      <c r="A324" s="15"/>
      <c r="B324" s="98"/>
      <c r="C324" s="98"/>
      <c r="D324" s="98"/>
      <c r="E324" s="98"/>
      <c r="F324" s="98"/>
      <c r="G324" s="98"/>
      <c r="H324" s="98"/>
      <c r="I324" s="98"/>
      <c r="J324" s="98"/>
      <c r="K324" s="98"/>
      <c r="L324" s="98"/>
      <c r="M324" s="15"/>
      <c r="N324" s="98"/>
      <c r="O324" s="98"/>
      <c r="P324" s="98"/>
      <c r="Q324" s="98"/>
      <c r="R324" s="98"/>
      <c r="S324" s="98"/>
      <c r="T324" s="15"/>
      <c r="U324" s="15"/>
      <c r="V324" s="15"/>
      <c r="W324" s="15"/>
      <c r="X324" s="15"/>
      <c r="Y324" s="15"/>
      <c r="Z324" s="15"/>
      <c r="AA324" s="15"/>
      <c r="AB324" s="15"/>
      <c r="AC324" s="15"/>
      <c r="AD324" s="15"/>
      <c r="AE324" s="15"/>
      <c r="AF324" s="15"/>
      <c r="AG324" s="15"/>
      <c r="AH324" s="15"/>
      <c r="AI324" s="15"/>
    </row>
    <row r="325" spans="1:35" ht="14.25" hidden="1" customHeight="1" x14ac:dyDescent="0.25">
      <c r="A325" s="15"/>
      <c r="B325" s="98"/>
      <c r="C325" s="98"/>
      <c r="D325" s="98"/>
      <c r="E325" s="98"/>
      <c r="F325" s="98"/>
      <c r="G325" s="98"/>
      <c r="H325" s="98"/>
      <c r="I325" s="98"/>
      <c r="J325" s="98"/>
      <c r="K325" s="98"/>
      <c r="L325" s="98"/>
      <c r="M325" s="15"/>
      <c r="N325" s="98"/>
      <c r="O325" s="98"/>
      <c r="P325" s="98"/>
      <c r="Q325" s="98"/>
      <c r="R325" s="98"/>
      <c r="S325" s="98"/>
      <c r="T325" s="15"/>
      <c r="U325" s="15"/>
      <c r="V325" s="15"/>
      <c r="W325" s="15"/>
      <c r="X325" s="15"/>
      <c r="Y325" s="15"/>
      <c r="Z325" s="15"/>
      <c r="AA325" s="15"/>
      <c r="AB325" s="15"/>
      <c r="AC325" s="15"/>
      <c r="AD325" s="15"/>
      <c r="AE325" s="15"/>
      <c r="AF325" s="15"/>
      <c r="AG325" s="15"/>
      <c r="AH325" s="15"/>
      <c r="AI325" s="15"/>
    </row>
    <row r="326" spans="1:35" ht="14.2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4.2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4.2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4.2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4.2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4.2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4.2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4.2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4.2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4.2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4.2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4.2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4.2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4.2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4.2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4.2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4.2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4.2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4.2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4.2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4.2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4.2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4.2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4.2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4.2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4.2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4.2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4.2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4.2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4.2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4.2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4.2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4.2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4.2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4.2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4.2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4.2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4.2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4.2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4.2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4.2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4.2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4.2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4.2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4.2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4.2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4.2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4.2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4.2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4.2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4.2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4.2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4.2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4.2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4.2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4.2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4.2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4.2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4.2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4.2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row r="387" spans="1:35" ht="15.75" hidden="1" customHeight="1" x14ac:dyDescent="0.25"/>
    <row r="388" spans="1:35" ht="15.75" hidden="1" customHeight="1" x14ac:dyDescent="0.25"/>
    <row r="389" spans="1:35" ht="15.75" hidden="1" customHeight="1" x14ac:dyDescent="0.25"/>
    <row r="390" spans="1:35" ht="15.75" hidden="1" customHeight="1" x14ac:dyDescent="0.25"/>
    <row r="391" spans="1:35" ht="15.75" hidden="1" customHeight="1" x14ac:dyDescent="0.25"/>
    <row r="392" spans="1:35" ht="15.75" hidden="1" customHeight="1" x14ac:dyDescent="0.25"/>
    <row r="393" spans="1:35" ht="15.75" hidden="1" customHeight="1" x14ac:dyDescent="0.25"/>
    <row r="394" spans="1:35" ht="15.75" hidden="1" customHeight="1" x14ac:dyDescent="0.25"/>
    <row r="395" spans="1:35" ht="15.75" hidden="1" customHeight="1" x14ac:dyDescent="0.25"/>
    <row r="396" spans="1:35" ht="15.75" hidden="1" customHeight="1" x14ac:dyDescent="0.25"/>
    <row r="397" spans="1:35" ht="15.75" hidden="1" customHeight="1" x14ac:dyDescent="0.25"/>
    <row r="398" spans="1:35" ht="15.75" hidden="1" customHeight="1" x14ac:dyDescent="0.25"/>
    <row r="399" spans="1:35" ht="15.75" hidden="1" customHeight="1" x14ac:dyDescent="0.25"/>
    <row r="400" spans="1:35"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W3/68UDtyAzO57d33Qp11fCwXwAluSSugjDD5PuimV0Iesgcdup+v7eprg1sl1ZNAiBgBjq5shOkHnGjFLc9kg==" saltValue="5pAGLwtLFpN8sx39JQVCww=="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ht="14.25" customHeight="1" x14ac:dyDescent="0.25">
      <c r="A1" s="9"/>
      <c r="B1" s="9"/>
      <c r="C1" s="9"/>
      <c r="D1" s="9"/>
      <c r="E1" s="9"/>
      <c r="F1" s="9"/>
      <c r="G1" s="9"/>
      <c r="H1" s="9"/>
      <c r="I1" s="9"/>
      <c r="J1" s="9"/>
      <c r="K1" s="9"/>
      <c r="L1" s="9"/>
      <c r="M1" s="9"/>
      <c r="N1" s="34"/>
      <c r="O1" s="34"/>
      <c r="P1" s="34"/>
      <c r="Q1" s="34"/>
      <c r="R1" s="34"/>
      <c r="S1" s="34"/>
      <c r="T1" s="34"/>
      <c r="U1" s="34"/>
      <c r="V1" s="34"/>
      <c r="W1" s="34"/>
      <c r="X1" s="34"/>
      <c r="Y1" s="34"/>
      <c r="Z1" s="34"/>
    </row>
    <row r="2" spans="1:26" ht="14.25" customHeight="1" x14ac:dyDescent="0.25">
      <c r="A2" s="9"/>
      <c r="B2" s="35"/>
      <c r="C2" s="35"/>
      <c r="D2" s="35"/>
      <c r="E2" s="35"/>
      <c r="F2" s="35"/>
      <c r="G2" s="35"/>
      <c r="H2" s="9"/>
      <c r="I2" s="9"/>
      <c r="J2" s="407" t="s">
        <v>0</v>
      </c>
      <c r="K2" s="408" t="s">
        <v>1</v>
      </c>
      <c r="L2" s="9"/>
      <c r="M2" s="9"/>
      <c r="N2" s="34"/>
      <c r="O2" s="34"/>
      <c r="P2" s="34"/>
      <c r="Q2" s="34"/>
      <c r="R2" s="34"/>
      <c r="S2" s="34"/>
      <c r="T2" s="34"/>
      <c r="U2" s="34"/>
      <c r="V2" s="34"/>
      <c r="W2" s="34"/>
      <c r="X2" s="34"/>
      <c r="Y2" s="34"/>
      <c r="Z2" s="34"/>
    </row>
    <row r="3" spans="1:26" ht="14.25" customHeight="1" x14ac:dyDescent="0.25">
      <c r="A3" s="9"/>
      <c r="B3" s="35"/>
      <c r="C3" s="35"/>
      <c r="D3" s="35"/>
      <c r="E3" s="35"/>
      <c r="F3" s="35"/>
      <c r="G3" s="35"/>
      <c r="H3" s="9"/>
      <c r="I3" s="9"/>
      <c r="J3" s="409" t="s">
        <v>2</v>
      </c>
      <c r="K3" s="410">
        <v>10</v>
      </c>
      <c r="L3" s="9"/>
      <c r="M3" s="9"/>
      <c r="N3" s="34"/>
      <c r="O3" s="34"/>
      <c r="P3" s="34"/>
      <c r="Q3" s="34"/>
      <c r="R3" s="34"/>
      <c r="S3" s="34"/>
      <c r="T3" s="34"/>
      <c r="U3" s="34"/>
      <c r="V3" s="34"/>
      <c r="W3" s="34"/>
      <c r="X3" s="34"/>
      <c r="Y3" s="34"/>
      <c r="Z3" s="34"/>
    </row>
    <row r="4" spans="1:26" ht="14.25" customHeight="1" x14ac:dyDescent="0.25">
      <c r="A4" s="9"/>
      <c r="B4" s="35"/>
      <c r="C4" s="35"/>
      <c r="D4" s="35"/>
      <c r="E4" s="35"/>
      <c r="F4" s="35"/>
      <c r="G4" s="35"/>
      <c r="H4" s="9"/>
      <c r="I4" s="9"/>
      <c r="J4" s="407" t="s">
        <v>3</v>
      </c>
      <c r="K4" s="411">
        <v>45848</v>
      </c>
      <c r="L4" s="9"/>
      <c r="M4" s="9"/>
      <c r="N4" s="34"/>
      <c r="O4" s="34"/>
      <c r="P4" s="34"/>
      <c r="Q4" s="34"/>
      <c r="R4" s="34"/>
      <c r="S4" s="34"/>
      <c r="T4" s="34"/>
      <c r="U4" s="34"/>
      <c r="V4" s="34"/>
      <c r="W4" s="34"/>
      <c r="X4" s="34"/>
      <c r="Y4" s="34"/>
      <c r="Z4" s="34"/>
    </row>
    <row r="5" spans="1:26" ht="14.25" customHeight="1" x14ac:dyDescent="0.25">
      <c r="A5" s="9"/>
      <c r="B5" s="9"/>
      <c r="C5" s="9"/>
      <c r="D5" s="9"/>
      <c r="E5" s="9"/>
      <c r="F5" s="9"/>
      <c r="G5" s="9"/>
      <c r="H5" s="9"/>
      <c r="I5" s="9"/>
      <c r="J5" s="407" t="s">
        <v>4</v>
      </c>
      <c r="K5" s="408" t="s">
        <v>1239</v>
      </c>
      <c r="L5" s="9"/>
      <c r="M5" s="9"/>
      <c r="N5" s="34"/>
      <c r="O5" s="34"/>
      <c r="P5" s="34"/>
      <c r="Q5" s="34"/>
      <c r="R5" s="34"/>
      <c r="S5" s="34"/>
      <c r="T5" s="34"/>
      <c r="U5" s="34"/>
      <c r="V5" s="34"/>
      <c r="W5" s="34"/>
      <c r="X5" s="34"/>
      <c r="Y5" s="34"/>
      <c r="Z5" s="34"/>
    </row>
    <row r="6" spans="1:26" ht="14.25" customHeight="1" x14ac:dyDescent="0.25">
      <c r="A6" s="9"/>
      <c r="B6" s="9"/>
      <c r="C6" s="9"/>
      <c r="D6" s="9"/>
      <c r="E6" s="9"/>
      <c r="F6" s="9"/>
      <c r="G6" s="9"/>
      <c r="H6" s="9"/>
      <c r="I6" s="9"/>
      <c r="J6" s="9"/>
      <c r="K6" s="9"/>
      <c r="L6" s="9"/>
      <c r="M6" s="9"/>
      <c r="N6" s="34"/>
      <c r="O6" s="34"/>
      <c r="P6" s="34"/>
      <c r="Q6" s="34"/>
      <c r="R6" s="34"/>
      <c r="S6" s="34"/>
      <c r="T6" s="34"/>
      <c r="U6" s="34"/>
      <c r="V6" s="34"/>
      <c r="W6" s="34"/>
      <c r="X6" s="34"/>
      <c r="Y6" s="34"/>
      <c r="Z6" s="34"/>
    </row>
    <row r="7" spans="1:26" ht="33" customHeight="1" x14ac:dyDescent="0.25">
      <c r="A7" s="9"/>
      <c r="B7" s="36"/>
      <c r="C7" s="36"/>
      <c r="D7" s="36"/>
      <c r="E7" s="36"/>
      <c r="F7" s="36"/>
      <c r="G7" s="36"/>
      <c r="H7" s="36"/>
      <c r="I7" s="36"/>
      <c r="J7" s="36"/>
      <c r="K7" s="36"/>
      <c r="L7" s="9"/>
      <c r="M7" s="9"/>
      <c r="N7" s="34"/>
      <c r="O7" s="34"/>
      <c r="P7" s="34"/>
      <c r="Q7" s="34"/>
      <c r="R7" s="34"/>
      <c r="S7" s="34"/>
      <c r="T7" s="34"/>
      <c r="U7" s="34"/>
      <c r="V7" s="34"/>
      <c r="W7" s="34"/>
      <c r="X7" s="34"/>
      <c r="Y7" s="34"/>
      <c r="Z7" s="34"/>
    </row>
    <row r="8" spans="1:26" ht="14.25" customHeight="1" x14ac:dyDescent="0.25">
      <c r="A8" s="136"/>
      <c r="B8" s="137"/>
      <c r="C8" s="136"/>
      <c r="D8" s="136"/>
      <c r="E8" s="136"/>
      <c r="F8" s="136"/>
      <c r="G8" s="136"/>
      <c r="H8" s="136"/>
      <c r="I8" s="136"/>
      <c r="J8" s="136"/>
      <c r="K8" s="136"/>
      <c r="L8" s="136"/>
      <c r="M8" s="136"/>
      <c r="N8" s="136"/>
      <c r="O8" s="136"/>
      <c r="P8" s="136"/>
      <c r="Q8" s="136"/>
      <c r="R8" s="136"/>
      <c r="S8" s="136"/>
      <c r="T8" s="136"/>
      <c r="U8" s="136"/>
      <c r="V8" s="136"/>
      <c r="W8" s="136"/>
      <c r="X8" s="136"/>
      <c r="Y8" s="136"/>
      <c r="Z8" s="136"/>
    </row>
    <row r="9" spans="1:26" ht="30.75" customHeight="1" x14ac:dyDescent="0.25">
      <c r="A9" s="138"/>
      <c r="B9" s="501" t="s">
        <v>12</v>
      </c>
      <c r="C9" s="449"/>
      <c r="D9" s="502" t="str">
        <f>'PDI-01'!E13</f>
        <v>Gestión del Contexto y Visibilidad Nacional e Internacional</v>
      </c>
      <c r="E9" s="419"/>
      <c r="F9" s="419"/>
      <c r="G9" s="419"/>
      <c r="H9" s="419"/>
      <c r="I9" s="419"/>
      <c r="J9" s="419"/>
      <c r="K9" s="419"/>
      <c r="L9" s="420"/>
      <c r="M9" s="138"/>
      <c r="N9" s="138"/>
      <c r="O9" s="138"/>
      <c r="P9" s="138"/>
      <c r="Q9" s="138"/>
      <c r="R9" s="138"/>
      <c r="S9" s="138"/>
      <c r="T9" s="138"/>
      <c r="U9" s="138"/>
      <c r="V9" s="138"/>
      <c r="W9" s="138"/>
      <c r="X9" s="138"/>
      <c r="Y9" s="138"/>
      <c r="Z9" s="138"/>
    </row>
    <row r="10" spans="1:26" ht="6.75" customHeight="1" x14ac:dyDescent="0.25">
      <c r="A10" s="138"/>
      <c r="B10" s="139"/>
      <c r="C10" s="139"/>
      <c r="D10" s="54"/>
      <c r="E10" s="54"/>
      <c r="F10" s="54"/>
      <c r="G10" s="54"/>
      <c r="H10" s="54"/>
      <c r="I10" s="54"/>
      <c r="J10" s="54"/>
      <c r="K10" s="54"/>
      <c r="L10" s="54"/>
      <c r="M10" s="138"/>
      <c r="N10" s="138"/>
      <c r="O10" s="138"/>
      <c r="P10" s="138"/>
      <c r="Q10" s="138"/>
      <c r="R10" s="138"/>
      <c r="S10" s="138"/>
      <c r="T10" s="138"/>
      <c r="U10" s="138"/>
      <c r="V10" s="138"/>
      <c r="W10" s="138"/>
      <c r="X10" s="138"/>
      <c r="Y10" s="138"/>
      <c r="Z10" s="138"/>
    </row>
    <row r="11" spans="1:26" ht="30.75" customHeight="1" x14ac:dyDescent="0.25">
      <c r="A11" s="138"/>
      <c r="B11" s="501" t="s">
        <v>16</v>
      </c>
      <c r="C11" s="449"/>
      <c r="D11" s="502" t="str">
        <f>'PDI-01'!E15</f>
        <v>Internacionalización integral de la universidad</v>
      </c>
      <c r="E11" s="419"/>
      <c r="F11" s="419"/>
      <c r="G11" s="419"/>
      <c r="H11" s="419"/>
      <c r="I11" s="419"/>
      <c r="J11" s="419"/>
      <c r="K11" s="419"/>
      <c r="L11" s="420"/>
      <c r="M11" s="138"/>
      <c r="N11" s="138"/>
      <c r="O11" s="138"/>
      <c r="P11" s="138"/>
      <c r="Q11" s="138"/>
      <c r="R11" s="138"/>
      <c r="S11" s="138"/>
      <c r="T11" s="138"/>
      <c r="U11" s="138"/>
      <c r="V11" s="138"/>
      <c r="W11" s="138"/>
      <c r="X11" s="138"/>
      <c r="Y11" s="138"/>
      <c r="Z11" s="138"/>
    </row>
    <row r="12" spans="1:26" ht="6.75" customHeight="1" x14ac:dyDescent="0.25">
      <c r="A12" s="138"/>
      <c r="B12" s="140"/>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row>
    <row r="13" spans="1:26" ht="30.75" customHeight="1" x14ac:dyDescent="0.25">
      <c r="A13" s="138"/>
      <c r="B13" s="501" t="s">
        <v>8</v>
      </c>
      <c r="C13" s="449"/>
      <c r="D13" s="502" t="str">
        <f>'PDI-01'!E11</f>
        <v>Cooperación y movilidad nacional e internacional (PDI2028 – GCV - 27)</v>
      </c>
      <c r="E13" s="419"/>
      <c r="F13" s="419"/>
      <c r="G13" s="419"/>
      <c r="H13" s="419"/>
      <c r="I13" s="419"/>
      <c r="J13" s="419"/>
      <c r="K13" s="419"/>
      <c r="L13" s="420"/>
      <c r="M13" s="138"/>
      <c r="N13" s="138"/>
      <c r="O13" s="138"/>
      <c r="P13" s="138"/>
      <c r="Q13" s="138"/>
      <c r="R13" s="138"/>
      <c r="S13" s="138"/>
      <c r="T13" s="138"/>
      <c r="U13" s="138"/>
      <c r="V13" s="138"/>
      <c r="W13" s="138"/>
      <c r="X13" s="138"/>
      <c r="Y13" s="138"/>
      <c r="Z13" s="138"/>
    </row>
    <row r="14" spans="1:26" ht="22.5" customHeight="1" x14ac:dyDescent="0.3">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row>
    <row r="15" spans="1:26" ht="75.75" customHeight="1" x14ac:dyDescent="0.3">
      <c r="A15" s="141"/>
      <c r="B15" s="428" t="s">
        <v>256</v>
      </c>
      <c r="C15" s="420"/>
      <c r="D15" s="421" t="s">
        <v>257</v>
      </c>
      <c r="E15" s="419"/>
      <c r="F15" s="419"/>
      <c r="G15" s="419"/>
      <c r="H15" s="419"/>
      <c r="I15" s="419"/>
      <c r="J15" s="419"/>
      <c r="K15" s="419"/>
      <c r="L15" s="420"/>
      <c r="M15" s="141"/>
      <c r="N15" s="141"/>
      <c r="O15" s="141"/>
      <c r="P15" s="141"/>
      <c r="Q15" s="141"/>
      <c r="R15" s="141"/>
      <c r="S15" s="141"/>
      <c r="T15" s="141"/>
      <c r="U15" s="141"/>
      <c r="V15" s="141"/>
      <c r="W15" s="141"/>
      <c r="X15" s="141"/>
      <c r="Y15" s="141"/>
      <c r="Z15" s="141"/>
    </row>
    <row r="16" spans="1:26" ht="22.5" customHeight="1" x14ac:dyDescent="0.3">
      <c r="A16" s="141"/>
      <c r="B16" s="422" t="s">
        <v>258</v>
      </c>
      <c r="C16" s="419"/>
      <c r="D16" s="419"/>
      <c r="E16" s="419"/>
      <c r="F16" s="419"/>
      <c r="G16" s="419"/>
      <c r="H16" s="419"/>
      <c r="I16" s="419"/>
      <c r="J16" s="419"/>
      <c r="K16" s="419"/>
      <c r="L16" s="420"/>
      <c r="M16" s="141"/>
      <c r="N16" s="141"/>
      <c r="O16" s="141"/>
      <c r="P16" s="141"/>
      <c r="Q16" s="141"/>
      <c r="R16" s="141"/>
      <c r="S16" s="141"/>
      <c r="T16" s="141"/>
      <c r="U16" s="141"/>
      <c r="V16" s="141"/>
      <c r="W16" s="141"/>
      <c r="X16" s="141"/>
      <c r="Y16" s="141"/>
      <c r="Z16" s="141"/>
    </row>
    <row r="17" spans="1:26" ht="15" customHeight="1" x14ac:dyDescent="0.3">
      <c r="A17" s="141"/>
      <c r="B17" s="60"/>
      <c r="C17" s="60"/>
      <c r="D17" s="60"/>
      <c r="E17" s="60"/>
      <c r="F17" s="60"/>
      <c r="G17" s="60"/>
      <c r="H17" s="60"/>
      <c r="I17" s="60"/>
      <c r="J17" s="60"/>
      <c r="K17" s="60"/>
      <c r="L17" s="60"/>
      <c r="M17" s="141"/>
      <c r="N17" s="141"/>
      <c r="O17" s="141"/>
      <c r="P17" s="141"/>
      <c r="Q17" s="141"/>
      <c r="R17" s="141"/>
      <c r="S17" s="141"/>
      <c r="T17" s="141"/>
      <c r="U17" s="141"/>
      <c r="V17" s="141"/>
      <c r="W17" s="141"/>
      <c r="X17" s="141"/>
      <c r="Y17" s="141"/>
      <c r="Z17" s="141"/>
    </row>
    <row r="18" spans="1:26" ht="35.25" customHeight="1" x14ac:dyDescent="0.3">
      <c r="A18" s="141"/>
      <c r="B18" s="496" t="s">
        <v>259</v>
      </c>
      <c r="C18" s="497"/>
      <c r="D18" s="497"/>
      <c r="E18" s="497"/>
      <c r="F18" s="497"/>
      <c r="G18" s="497"/>
      <c r="H18" s="497"/>
      <c r="I18" s="497"/>
      <c r="J18" s="497"/>
      <c r="K18" s="497"/>
      <c r="L18" s="498"/>
      <c r="M18" s="141"/>
      <c r="N18" s="141"/>
      <c r="O18" s="141"/>
      <c r="P18" s="141"/>
      <c r="Q18" s="141"/>
      <c r="R18" s="141"/>
      <c r="S18" s="141"/>
      <c r="T18" s="141"/>
      <c r="U18" s="141"/>
      <c r="V18" s="141"/>
      <c r="W18" s="141"/>
      <c r="X18" s="141"/>
      <c r="Y18" s="141"/>
      <c r="Z18" s="141"/>
    </row>
    <row r="19" spans="1:26" ht="21.75" customHeight="1" x14ac:dyDescent="0.3">
      <c r="A19" s="141"/>
      <c r="B19" s="142"/>
      <c r="C19" s="142"/>
      <c r="D19" s="142"/>
      <c r="E19" s="142"/>
      <c r="F19" s="142"/>
      <c r="G19" s="142"/>
      <c r="H19" s="142"/>
      <c r="I19" s="142"/>
      <c r="J19" s="142"/>
      <c r="K19" s="142"/>
      <c r="L19" s="141"/>
      <c r="M19" s="141"/>
      <c r="N19" s="141"/>
      <c r="O19" s="141"/>
      <c r="P19" s="141"/>
      <c r="Q19" s="141"/>
      <c r="R19" s="141"/>
      <c r="S19" s="141"/>
      <c r="T19" s="141"/>
      <c r="U19" s="141"/>
      <c r="V19" s="141"/>
      <c r="W19" s="141"/>
      <c r="X19" s="141"/>
      <c r="Y19" s="141"/>
      <c r="Z19" s="141"/>
    </row>
    <row r="20" spans="1:26" ht="33.75" customHeight="1" x14ac:dyDescent="0.3">
      <c r="A20" s="141"/>
      <c r="B20" s="141"/>
      <c r="C20" s="143"/>
      <c r="D20" s="499" t="s">
        <v>260</v>
      </c>
      <c r="E20" s="419"/>
      <c r="F20" s="420"/>
      <c r="G20" s="499" t="s">
        <v>261</v>
      </c>
      <c r="H20" s="419"/>
      <c r="I20" s="420"/>
      <c r="J20" s="499" t="s">
        <v>262</v>
      </c>
      <c r="K20" s="420"/>
      <c r="L20" s="500" t="s">
        <v>263</v>
      </c>
      <c r="M20" s="141"/>
      <c r="N20" s="141"/>
      <c r="O20" s="141"/>
      <c r="P20" s="141"/>
      <c r="Q20" s="141"/>
      <c r="R20" s="141"/>
      <c r="S20" s="141"/>
      <c r="T20" s="141"/>
      <c r="U20" s="141"/>
      <c r="V20" s="141"/>
      <c r="W20" s="141"/>
      <c r="X20" s="141"/>
      <c r="Y20" s="141"/>
      <c r="Z20" s="141"/>
    </row>
    <row r="21" spans="1:26" ht="14.25" customHeight="1" x14ac:dyDescent="0.3">
      <c r="A21" s="141"/>
      <c r="B21" s="144"/>
      <c r="C21" s="144"/>
      <c r="D21" s="43" t="s">
        <v>264</v>
      </c>
      <c r="E21" s="43" t="s">
        <v>265</v>
      </c>
      <c r="F21" s="43" t="s">
        <v>266</v>
      </c>
      <c r="G21" s="145" t="s">
        <v>267</v>
      </c>
      <c r="H21" s="145" t="s">
        <v>268</v>
      </c>
      <c r="I21" s="145" t="s">
        <v>269</v>
      </c>
      <c r="J21" s="145" t="s">
        <v>270</v>
      </c>
      <c r="K21" s="145" t="s">
        <v>271</v>
      </c>
      <c r="L21" s="443"/>
      <c r="M21" s="141"/>
      <c r="N21" s="141"/>
      <c r="O21" s="141"/>
      <c r="P21" s="141"/>
      <c r="Q21" s="141"/>
      <c r="R21" s="141"/>
      <c r="S21" s="141"/>
      <c r="T21" s="141"/>
      <c r="U21" s="141"/>
      <c r="V21" s="141"/>
      <c r="W21" s="141"/>
      <c r="X21" s="141"/>
      <c r="Y21" s="141"/>
      <c r="Z21" s="141"/>
    </row>
    <row r="22" spans="1:26" ht="14.25" customHeight="1" x14ac:dyDescent="0.3">
      <c r="A22" s="141"/>
      <c r="B22" s="43" t="s">
        <v>272</v>
      </c>
      <c r="C22" s="146" t="s">
        <v>273</v>
      </c>
      <c r="D22" s="147"/>
      <c r="E22" s="147"/>
      <c r="F22" s="147" t="s">
        <v>274</v>
      </c>
      <c r="G22" s="147"/>
      <c r="H22" s="147"/>
      <c r="I22" s="147"/>
      <c r="J22" s="147"/>
      <c r="K22" s="147"/>
      <c r="L22" s="70"/>
      <c r="M22" s="141"/>
      <c r="N22" s="141"/>
      <c r="O22" s="141"/>
      <c r="P22" s="141"/>
      <c r="Q22" s="141"/>
      <c r="R22" s="141"/>
      <c r="S22" s="141"/>
      <c r="T22" s="141"/>
      <c r="U22" s="141"/>
      <c r="V22" s="141"/>
      <c r="W22" s="141"/>
      <c r="X22" s="141"/>
      <c r="Y22" s="141"/>
      <c r="Z22" s="141"/>
    </row>
    <row r="23" spans="1:26" ht="14.25" customHeight="1" x14ac:dyDescent="0.3">
      <c r="A23" s="141"/>
      <c r="B23" s="441" t="s">
        <v>275</v>
      </c>
      <c r="C23" s="148" t="s">
        <v>276</v>
      </c>
      <c r="D23" s="147"/>
      <c r="E23" s="147"/>
      <c r="F23" s="147" t="s">
        <v>274</v>
      </c>
      <c r="G23" s="147"/>
      <c r="H23" s="147"/>
      <c r="I23" s="147"/>
      <c r="J23" s="149"/>
      <c r="K23" s="147"/>
      <c r="L23" s="70"/>
      <c r="M23" s="141"/>
      <c r="N23" s="141"/>
      <c r="O23" s="141"/>
      <c r="P23" s="141"/>
      <c r="Q23" s="141"/>
      <c r="R23" s="141"/>
      <c r="S23" s="141"/>
      <c r="T23" s="141"/>
      <c r="U23" s="141"/>
      <c r="V23" s="141"/>
      <c r="W23" s="141"/>
      <c r="X23" s="141"/>
      <c r="Y23" s="141"/>
      <c r="Z23" s="141"/>
    </row>
    <row r="24" spans="1:26" ht="14.25" customHeight="1" x14ac:dyDescent="0.3">
      <c r="A24" s="141"/>
      <c r="B24" s="442"/>
      <c r="C24" s="146" t="s">
        <v>277</v>
      </c>
      <c r="D24" s="147"/>
      <c r="E24" s="147"/>
      <c r="F24" s="147" t="s">
        <v>274</v>
      </c>
      <c r="G24" s="147"/>
      <c r="H24" s="147"/>
      <c r="I24" s="147"/>
      <c r="J24" s="147"/>
      <c r="K24" s="147"/>
      <c r="L24" s="70"/>
      <c r="M24" s="141"/>
      <c r="N24" s="141"/>
      <c r="O24" s="141"/>
      <c r="P24" s="141"/>
      <c r="Q24" s="141"/>
      <c r="R24" s="141"/>
      <c r="S24" s="141"/>
      <c r="T24" s="141"/>
      <c r="U24" s="141"/>
      <c r="V24" s="141"/>
      <c r="W24" s="141"/>
      <c r="X24" s="141"/>
      <c r="Y24" s="141"/>
      <c r="Z24" s="141"/>
    </row>
    <row r="25" spans="1:26" ht="14.25" customHeight="1" x14ac:dyDescent="0.3">
      <c r="A25" s="141"/>
      <c r="B25" s="443"/>
      <c r="C25" s="146" t="s">
        <v>278</v>
      </c>
      <c r="D25" s="149"/>
      <c r="E25" s="149"/>
      <c r="F25" s="147" t="s">
        <v>274</v>
      </c>
      <c r="G25" s="149"/>
      <c r="H25" s="149"/>
      <c r="I25" s="149"/>
      <c r="J25" s="149"/>
      <c r="K25" s="149"/>
      <c r="L25" s="70"/>
      <c r="M25" s="141"/>
      <c r="N25" s="141"/>
      <c r="O25" s="141"/>
      <c r="P25" s="141"/>
      <c r="Q25" s="141"/>
      <c r="R25" s="141"/>
      <c r="S25" s="141"/>
      <c r="T25" s="141"/>
      <c r="U25" s="141"/>
      <c r="V25" s="141"/>
      <c r="W25" s="141"/>
      <c r="X25" s="141"/>
      <c r="Y25" s="141"/>
      <c r="Z25" s="141"/>
    </row>
    <row r="26" spans="1:26" ht="14.25" customHeight="1" x14ac:dyDescent="0.3">
      <c r="A26" s="141"/>
      <c r="B26" s="441" t="s">
        <v>279</v>
      </c>
      <c r="C26" s="146" t="s">
        <v>280</v>
      </c>
      <c r="D26" s="149"/>
      <c r="E26" s="149"/>
      <c r="F26" s="147" t="s">
        <v>274</v>
      </c>
      <c r="G26" s="149"/>
      <c r="H26" s="149"/>
      <c r="I26" s="149"/>
      <c r="J26" s="149"/>
      <c r="K26" s="149"/>
      <c r="L26" s="70"/>
      <c r="M26" s="141"/>
      <c r="N26" s="141"/>
      <c r="O26" s="141"/>
      <c r="P26" s="141"/>
      <c r="Q26" s="141"/>
      <c r="R26" s="141"/>
      <c r="S26" s="141"/>
      <c r="T26" s="141"/>
      <c r="U26" s="141"/>
      <c r="V26" s="141"/>
      <c r="W26" s="141"/>
      <c r="X26" s="141"/>
      <c r="Y26" s="141"/>
      <c r="Z26" s="141"/>
    </row>
    <row r="27" spans="1:26" ht="14.25" customHeight="1" x14ac:dyDescent="0.3">
      <c r="A27" s="141"/>
      <c r="B27" s="450"/>
      <c r="C27" s="146" t="s">
        <v>281</v>
      </c>
      <c r="D27" s="149"/>
      <c r="E27" s="149"/>
      <c r="F27" s="147" t="s">
        <v>274</v>
      </c>
      <c r="G27" s="149"/>
      <c r="H27" s="149"/>
      <c r="I27" s="149"/>
      <c r="J27" s="149"/>
      <c r="K27" s="149"/>
      <c r="L27" s="70"/>
      <c r="M27" s="141"/>
      <c r="N27" s="141"/>
      <c r="O27" s="141"/>
      <c r="P27" s="141"/>
      <c r="Q27" s="141"/>
      <c r="R27" s="141"/>
      <c r="S27" s="141"/>
      <c r="T27" s="141"/>
      <c r="U27" s="141"/>
      <c r="V27" s="141"/>
      <c r="W27" s="141"/>
      <c r="X27" s="141"/>
      <c r="Y27" s="141"/>
      <c r="Z27" s="141"/>
    </row>
    <row r="28" spans="1:26" ht="14.25" customHeight="1" x14ac:dyDescent="0.3">
      <c r="A28" s="141"/>
      <c r="B28" s="441" t="s">
        <v>282</v>
      </c>
      <c r="C28" s="150" t="s">
        <v>283</v>
      </c>
      <c r="D28" s="149"/>
      <c r="E28" s="149"/>
      <c r="F28" s="147" t="s">
        <v>274</v>
      </c>
      <c r="G28" s="149"/>
      <c r="H28" s="149"/>
      <c r="I28" s="149"/>
      <c r="J28" s="149"/>
      <c r="K28" s="149"/>
      <c r="L28" s="70"/>
      <c r="M28" s="141"/>
      <c r="N28" s="141"/>
      <c r="O28" s="141"/>
      <c r="P28" s="141"/>
      <c r="Q28" s="141"/>
      <c r="R28" s="141"/>
      <c r="S28" s="141"/>
      <c r="T28" s="141"/>
      <c r="U28" s="141"/>
      <c r="V28" s="141"/>
      <c r="W28" s="141"/>
      <c r="X28" s="141"/>
      <c r="Y28" s="141"/>
      <c r="Z28" s="141"/>
    </row>
    <row r="29" spans="1:26" ht="20.25" customHeight="1" x14ac:dyDescent="0.3">
      <c r="A29" s="141"/>
      <c r="B29" s="443"/>
      <c r="C29" s="146" t="s">
        <v>284</v>
      </c>
      <c r="D29" s="149"/>
      <c r="E29" s="149"/>
      <c r="F29" s="147" t="s">
        <v>274</v>
      </c>
      <c r="G29" s="149"/>
      <c r="H29" s="149"/>
      <c r="I29" s="149"/>
      <c r="J29" s="149"/>
      <c r="K29" s="149"/>
      <c r="L29" s="70"/>
      <c r="M29" s="141"/>
      <c r="N29" s="141"/>
      <c r="O29" s="141"/>
      <c r="P29" s="141"/>
      <c r="Q29" s="141"/>
      <c r="R29" s="141"/>
      <c r="S29" s="141"/>
      <c r="T29" s="141"/>
      <c r="U29" s="141"/>
      <c r="V29" s="141"/>
      <c r="W29" s="141"/>
      <c r="X29" s="141"/>
      <c r="Y29" s="141"/>
      <c r="Z29" s="141"/>
    </row>
    <row r="30" spans="1:26" ht="16.5" customHeight="1" x14ac:dyDescent="0.3">
      <c r="A30" s="141"/>
      <c r="B30" s="43" t="s">
        <v>285</v>
      </c>
      <c r="C30" s="146" t="s">
        <v>286</v>
      </c>
      <c r="D30" s="149"/>
      <c r="E30" s="149"/>
      <c r="F30" s="147" t="s">
        <v>274</v>
      </c>
      <c r="G30" s="149"/>
      <c r="H30" s="149"/>
      <c r="I30" s="149"/>
      <c r="J30" s="149"/>
      <c r="K30" s="149"/>
      <c r="L30" s="70"/>
      <c r="M30" s="141"/>
      <c r="N30" s="141"/>
      <c r="O30" s="141"/>
      <c r="P30" s="141"/>
      <c r="Q30" s="141"/>
      <c r="R30" s="141"/>
      <c r="S30" s="141"/>
      <c r="T30" s="141"/>
      <c r="U30" s="141"/>
      <c r="V30" s="141"/>
      <c r="W30" s="141"/>
      <c r="X30" s="141"/>
      <c r="Y30" s="141"/>
      <c r="Z30" s="141"/>
    </row>
    <row r="31" spans="1:26" ht="59.25" customHeight="1" x14ac:dyDescent="0.3">
      <c r="A31" s="141"/>
      <c r="B31" s="483" t="s">
        <v>287</v>
      </c>
      <c r="C31" s="150" t="s">
        <v>288</v>
      </c>
      <c r="D31" s="149"/>
      <c r="E31" s="149"/>
      <c r="F31" s="147" t="s">
        <v>274</v>
      </c>
      <c r="G31" s="149"/>
      <c r="H31" s="149"/>
      <c r="I31" s="149"/>
      <c r="J31" s="149"/>
      <c r="K31" s="149"/>
      <c r="L31" s="70"/>
      <c r="M31" s="141"/>
      <c r="N31" s="141"/>
      <c r="O31" s="141"/>
      <c r="P31" s="141"/>
      <c r="Q31" s="141"/>
      <c r="R31" s="141"/>
      <c r="S31" s="141"/>
      <c r="T31" s="141"/>
      <c r="U31" s="141"/>
      <c r="V31" s="141"/>
      <c r="W31" s="141"/>
      <c r="X31" s="141"/>
      <c r="Y31" s="141"/>
      <c r="Z31" s="141"/>
    </row>
    <row r="32" spans="1:26" ht="125.25" customHeight="1" x14ac:dyDescent="0.3">
      <c r="A32" s="141"/>
      <c r="B32" s="442"/>
      <c r="C32" s="150" t="s">
        <v>289</v>
      </c>
      <c r="D32" s="149"/>
      <c r="E32" s="149"/>
      <c r="F32" s="147" t="s">
        <v>274</v>
      </c>
      <c r="G32" s="149"/>
      <c r="H32" s="149"/>
      <c r="I32" s="149"/>
      <c r="J32" s="149"/>
      <c r="K32" s="149"/>
      <c r="L32" s="70"/>
      <c r="M32" s="141"/>
      <c r="N32" s="141"/>
      <c r="O32" s="141"/>
      <c r="P32" s="141"/>
      <c r="Q32" s="141"/>
      <c r="R32" s="141"/>
      <c r="S32" s="141"/>
      <c r="T32" s="141"/>
      <c r="U32" s="141"/>
      <c r="V32" s="141"/>
      <c r="W32" s="141"/>
      <c r="X32" s="141"/>
      <c r="Y32" s="141"/>
      <c r="Z32" s="141"/>
    </row>
    <row r="33" spans="1:26" ht="14.25" customHeight="1" x14ac:dyDescent="0.3">
      <c r="A33" s="141"/>
      <c r="B33" s="442"/>
      <c r="C33" s="150" t="s">
        <v>290</v>
      </c>
      <c r="D33" s="149"/>
      <c r="E33" s="149"/>
      <c r="F33" s="147" t="s">
        <v>274</v>
      </c>
      <c r="G33" s="149"/>
      <c r="H33" s="149"/>
      <c r="I33" s="149"/>
      <c r="J33" s="149"/>
      <c r="K33" s="149"/>
      <c r="L33" s="70"/>
      <c r="M33" s="141"/>
      <c r="N33" s="141"/>
      <c r="O33" s="141"/>
      <c r="P33" s="141"/>
      <c r="Q33" s="141"/>
      <c r="R33" s="141"/>
      <c r="S33" s="141"/>
      <c r="T33" s="141"/>
      <c r="U33" s="141"/>
      <c r="V33" s="141"/>
      <c r="W33" s="141"/>
      <c r="X33" s="141"/>
      <c r="Y33" s="141"/>
      <c r="Z33" s="141"/>
    </row>
    <row r="34" spans="1:26" ht="70.5" customHeight="1" x14ac:dyDescent="0.3">
      <c r="A34" s="141"/>
      <c r="B34" s="443"/>
      <c r="C34" s="150" t="s">
        <v>291</v>
      </c>
      <c r="D34" s="149"/>
      <c r="E34" s="149"/>
      <c r="F34" s="147" t="s">
        <v>274</v>
      </c>
      <c r="G34" s="149"/>
      <c r="H34" s="149"/>
      <c r="I34" s="149"/>
      <c r="J34" s="149"/>
      <c r="K34" s="149"/>
      <c r="L34" s="70"/>
      <c r="M34" s="141"/>
      <c r="N34" s="141"/>
      <c r="O34" s="141"/>
      <c r="P34" s="141"/>
      <c r="Q34" s="141"/>
      <c r="R34" s="141"/>
      <c r="S34" s="141"/>
      <c r="T34" s="141"/>
      <c r="U34" s="141"/>
      <c r="V34" s="141"/>
      <c r="W34" s="141"/>
      <c r="X34" s="141"/>
      <c r="Y34" s="141"/>
      <c r="Z34" s="141"/>
    </row>
    <row r="35" spans="1:26" ht="14.25" customHeight="1" x14ac:dyDescent="0.3">
      <c r="A35" s="141"/>
      <c r="B35" s="151"/>
      <c r="C35" s="143"/>
      <c r="D35" s="141"/>
      <c r="E35" s="141"/>
      <c r="F35" s="141"/>
      <c r="G35" s="141"/>
      <c r="H35" s="141"/>
      <c r="I35" s="141"/>
      <c r="J35" s="141"/>
      <c r="K35" s="141"/>
      <c r="L35" s="141"/>
      <c r="M35" s="141"/>
      <c r="N35" s="141"/>
      <c r="O35" s="141"/>
      <c r="P35" s="141"/>
      <c r="Q35" s="141"/>
      <c r="R35" s="141"/>
      <c r="S35" s="141"/>
      <c r="T35" s="141"/>
      <c r="U35" s="141"/>
      <c r="V35" s="141"/>
      <c r="W35" s="141"/>
      <c r="X35" s="141"/>
      <c r="Y35" s="141"/>
      <c r="Z35" s="141"/>
    </row>
    <row r="36" spans="1:26" ht="31.5" customHeight="1" x14ac:dyDescent="0.3">
      <c r="A36" s="141"/>
      <c r="B36" s="485" t="s">
        <v>292</v>
      </c>
      <c r="C36" s="419"/>
      <c r="D36" s="419"/>
      <c r="E36" s="419"/>
      <c r="F36" s="419"/>
      <c r="G36" s="419"/>
      <c r="H36" s="420"/>
      <c r="I36" s="141"/>
      <c r="J36" s="494"/>
      <c r="K36" s="416"/>
      <c r="L36" s="417"/>
      <c r="M36" s="141"/>
      <c r="N36" s="141"/>
      <c r="O36" s="141"/>
      <c r="P36" s="141"/>
      <c r="Q36" s="141"/>
      <c r="R36" s="141"/>
      <c r="S36" s="141"/>
      <c r="T36" s="141"/>
      <c r="U36" s="141"/>
      <c r="V36" s="141"/>
      <c r="W36" s="141"/>
      <c r="X36" s="141"/>
      <c r="Y36" s="141"/>
      <c r="Z36" s="141"/>
    </row>
    <row r="37" spans="1:26" ht="34.5" customHeight="1" x14ac:dyDescent="0.3">
      <c r="A37" s="141"/>
      <c r="B37" s="141"/>
      <c r="C37" s="143"/>
      <c r="D37" s="141"/>
      <c r="E37" s="141"/>
      <c r="F37" s="141"/>
      <c r="G37" s="141"/>
      <c r="H37" s="141"/>
      <c r="I37" s="141"/>
      <c r="J37" s="18"/>
      <c r="K37" s="18"/>
      <c r="L37" s="18"/>
      <c r="M37" s="141"/>
      <c r="N37" s="141"/>
      <c r="O37" s="141"/>
      <c r="P37" s="141"/>
      <c r="Q37" s="141"/>
      <c r="R37" s="141"/>
      <c r="S37" s="141"/>
      <c r="T37" s="141"/>
      <c r="U37" s="141"/>
      <c r="V37" s="141"/>
      <c r="W37" s="141"/>
      <c r="X37" s="141"/>
      <c r="Y37" s="141"/>
      <c r="Z37" s="141"/>
    </row>
    <row r="38" spans="1:26" ht="50.25" customHeight="1" x14ac:dyDescent="0.3">
      <c r="A38" s="141"/>
      <c r="B38" s="492" t="s">
        <v>293</v>
      </c>
      <c r="C38" s="419"/>
      <c r="D38" s="419"/>
      <c r="E38" s="419"/>
      <c r="F38" s="419"/>
      <c r="G38" s="420"/>
      <c r="H38" s="149"/>
      <c r="I38" s="141"/>
      <c r="J38" s="493"/>
      <c r="K38" s="417"/>
      <c r="L38" s="18"/>
      <c r="M38" s="141"/>
      <c r="N38" s="141"/>
      <c r="O38" s="141"/>
      <c r="P38" s="141"/>
      <c r="Q38" s="141"/>
      <c r="R38" s="141"/>
      <c r="S38" s="141"/>
      <c r="T38" s="141"/>
      <c r="U38" s="141"/>
      <c r="V38" s="141"/>
      <c r="W38" s="141"/>
      <c r="X38" s="141"/>
      <c r="Y38" s="141"/>
      <c r="Z38" s="141"/>
    </row>
    <row r="39" spans="1:26" ht="30.75" customHeight="1" x14ac:dyDescent="0.3">
      <c r="A39" s="141"/>
      <c r="B39" s="492" t="s">
        <v>294</v>
      </c>
      <c r="C39" s="419"/>
      <c r="D39" s="419"/>
      <c r="E39" s="419"/>
      <c r="F39" s="419"/>
      <c r="G39" s="420"/>
      <c r="H39" s="149" t="s">
        <v>274</v>
      </c>
      <c r="I39" s="141"/>
      <c r="J39" s="493"/>
      <c r="K39" s="417"/>
      <c r="L39" s="18"/>
      <c r="M39" s="141"/>
      <c r="N39" s="141"/>
      <c r="O39" s="141"/>
      <c r="P39" s="141"/>
      <c r="Q39" s="141"/>
      <c r="R39" s="141"/>
      <c r="S39" s="141"/>
      <c r="T39" s="141"/>
      <c r="U39" s="141"/>
      <c r="V39" s="141"/>
      <c r="W39" s="141"/>
      <c r="X39" s="141"/>
      <c r="Y39" s="141"/>
      <c r="Z39" s="141"/>
    </row>
    <row r="40" spans="1:26" ht="33.75" customHeight="1" x14ac:dyDescent="0.3">
      <c r="A40" s="141"/>
      <c r="B40" s="492" t="s">
        <v>295</v>
      </c>
      <c r="C40" s="419"/>
      <c r="D40" s="419"/>
      <c r="E40" s="419"/>
      <c r="F40" s="419"/>
      <c r="G40" s="420"/>
      <c r="H40" s="149"/>
      <c r="I40" s="141"/>
      <c r="J40" s="141"/>
      <c r="K40" s="141"/>
      <c r="L40" s="141"/>
      <c r="M40" s="141"/>
      <c r="N40" s="141"/>
      <c r="O40" s="141"/>
      <c r="P40" s="141"/>
      <c r="Q40" s="141"/>
      <c r="R40" s="141"/>
      <c r="S40" s="141"/>
      <c r="T40" s="141"/>
      <c r="U40" s="141"/>
      <c r="V40" s="141"/>
      <c r="W40" s="141"/>
      <c r="X40" s="141"/>
      <c r="Y40" s="141"/>
      <c r="Z40" s="141"/>
    </row>
    <row r="41" spans="1:26" ht="49.5" customHeight="1" x14ac:dyDescent="0.3">
      <c r="A41" s="141"/>
      <c r="B41" s="492" t="s">
        <v>296</v>
      </c>
      <c r="C41" s="419"/>
      <c r="D41" s="419"/>
      <c r="E41" s="419"/>
      <c r="F41" s="419"/>
      <c r="G41" s="420"/>
      <c r="H41" s="149" t="s">
        <v>274</v>
      </c>
      <c r="I41" s="141"/>
      <c r="J41" s="141"/>
      <c r="K41" s="141"/>
      <c r="L41" s="141"/>
      <c r="M41" s="141"/>
      <c r="N41" s="141"/>
      <c r="O41" s="141"/>
      <c r="P41" s="141"/>
      <c r="Q41" s="141"/>
      <c r="R41" s="141"/>
      <c r="S41" s="141"/>
      <c r="T41" s="141"/>
      <c r="U41" s="141"/>
      <c r="V41" s="141"/>
      <c r="W41" s="141"/>
      <c r="X41" s="141"/>
      <c r="Y41" s="141"/>
      <c r="Z41" s="141"/>
    </row>
    <row r="42" spans="1:26" ht="36" customHeight="1" x14ac:dyDescent="0.3">
      <c r="A42" s="141"/>
      <c r="B42" s="492" t="s">
        <v>297</v>
      </c>
      <c r="C42" s="419"/>
      <c r="D42" s="419"/>
      <c r="E42" s="419"/>
      <c r="F42" s="419"/>
      <c r="G42" s="420"/>
      <c r="H42" s="149"/>
      <c r="I42" s="141"/>
      <c r="J42" s="141"/>
      <c r="K42" s="141"/>
      <c r="L42" s="141"/>
      <c r="M42" s="141"/>
      <c r="N42" s="141"/>
      <c r="O42" s="141"/>
      <c r="P42" s="141"/>
      <c r="Q42" s="141"/>
      <c r="R42" s="141"/>
      <c r="S42" s="141"/>
      <c r="T42" s="141"/>
      <c r="U42" s="141"/>
      <c r="V42" s="141"/>
      <c r="W42" s="141"/>
      <c r="X42" s="141"/>
      <c r="Y42" s="141"/>
      <c r="Z42" s="141"/>
    </row>
    <row r="43" spans="1:26" ht="49.5" customHeight="1" x14ac:dyDescent="0.3">
      <c r="A43" s="141"/>
      <c r="B43" s="492" t="s">
        <v>298</v>
      </c>
      <c r="C43" s="419"/>
      <c r="D43" s="419"/>
      <c r="E43" s="419"/>
      <c r="F43" s="419"/>
      <c r="G43" s="420"/>
      <c r="H43" s="149"/>
      <c r="I43" s="141"/>
      <c r="J43" s="141"/>
      <c r="K43" s="141"/>
      <c r="L43" s="141"/>
      <c r="M43" s="141"/>
      <c r="N43" s="141"/>
      <c r="O43" s="141"/>
      <c r="P43" s="141"/>
      <c r="Q43" s="141"/>
      <c r="R43" s="141"/>
      <c r="S43" s="141"/>
      <c r="T43" s="141"/>
      <c r="U43" s="141"/>
      <c r="V43" s="141"/>
      <c r="W43" s="141"/>
      <c r="X43" s="141"/>
      <c r="Y43" s="141"/>
      <c r="Z43" s="141"/>
    </row>
    <row r="44" spans="1:26" ht="36" customHeight="1" x14ac:dyDescent="0.3">
      <c r="A44" s="152"/>
      <c r="B44" s="492" t="s">
        <v>299</v>
      </c>
      <c r="C44" s="419"/>
      <c r="D44" s="419"/>
      <c r="E44" s="419"/>
      <c r="F44" s="419"/>
      <c r="G44" s="420"/>
      <c r="H44" s="149" t="s">
        <v>274</v>
      </c>
      <c r="I44" s="141"/>
      <c r="J44" s="141"/>
      <c r="K44" s="141"/>
      <c r="L44" s="141"/>
      <c r="M44" s="152"/>
      <c r="N44" s="152"/>
      <c r="O44" s="152"/>
      <c r="P44" s="152"/>
      <c r="Q44" s="152"/>
      <c r="R44" s="152"/>
      <c r="S44" s="152"/>
      <c r="T44" s="152"/>
      <c r="U44" s="152"/>
      <c r="V44" s="152"/>
      <c r="W44" s="152"/>
      <c r="X44" s="152"/>
      <c r="Y44" s="152"/>
      <c r="Z44" s="152"/>
    </row>
    <row r="45" spans="1:26" ht="32.25" customHeight="1" x14ac:dyDescent="0.3">
      <c r="A45" s="152"/>
      <c r="B45" s="492" t="s">
        <v>300</v>
      </c>
      <c r="C45" s="419"/>
      <c r="D45" s="419"/>
      <c r="E45" s="419"/>
      <c r="F45" s="419"/>
      <c r="G45" s="420"/>
      <c r="H45" s="149"/>
      <c r="I45" s="141"/>
      <c r="J45" s="141"/>
      <c r="K45" s="141"/>
      <c r="L45" s="141"/>
      <c r="M45" s="152"/>
      <c r="N45" s="152"/>
      <c r="O45" s="152"/>
      <c r="P45" s="152"/>
      <c r="Q45" s="152"/>
      <c r="R45" s="152"/>
      <c r="S45" s="152"/>
      <c r="T45" s="152"/>
      <c r="U45" s="152"/>
      <c r="V45" s="152"/>
      <c r="W45" s="152"/>
      <c r="X45" s="152"/>
      <c r="Y45" s="152"/>
      <c r="Z45" s="152"/>
    </row>
    <row r="46" spans="1:26" ht="15" customHeight="1" x14ac:dyDescent="0.25">
      <c r="A46" s="152"/>
      <c r="B46" s="495"/>
      <c r="C46" s="416"/>
      <c r="D46" s="416"/>
      <c r="E46" s="416"/>
      <c r="F46" s="416"/>
      <c r="G46" s="417"/>
      <c r="H46" s="152"/>
      <c r="I46" s="152"/>
      <c r="J46" s="152"/>
      <c r="K46" s="152"/>
      <c r="L46" s="152"/>
      <c r="M46" s="152"/>
      <c r="N46" s="152"/>
      <c r="O46" s="152"/>
      <c r="P46" s="152"/>
      <c r="Q46" s="152"/>
      <c r="R46" s="152"/>
      <c r="S46" s="152"/>
      <c r="T46" s="152"/>
      <c r="U46" s="152"/>
      <c r="V46" s="152"/>
      <c r="W46" s="152"/>
      <c r="X46" s="152"/>
      <c r="Y46" s="152"/>
      <c r="Z46" s="152"/>
    </row>
    <row r="47" spans="1:26" ht="36.75" customHeight="1" x14ac:dyDescent="0.25">
      <c r="A47" s="152"/>
      <c r="B47" s="492" t="s">
        <v>301</v>
      </c>
      <c r="C47" s="419"/>
      <c r="D47" s="419"/>
      <c r="E47" s="419"/>
      <c r="F47" s="419"/>
      <c r="G47" s="420"/>
      <c r="H47" s="153" t="s">
        <v>274</v>
      </c>
      <c r="I47" s="152"/>
      <c r="J47" s="152"/>
      <c r="K47" s="152"/>
      <c r="L47" s="152"/>
      <c r="M47" s="152"/>
      <c r="N47" s="152"/>
      <c r="O47" s="152"/>
      <c r="P47" s="152"/>
      <c r="Q47" s="152"/>
      <c r="R47" s="152"/>
      <c r="S47" s="152"/>
      <c r="T47" s="152"/>
      <c r="U47" s="152"/>
      <c r="V47" s="152"/>
      <c r="W47" s="152"/>
      <c r="X47" s="152"/>
      <c r="Y47" s="152"/>
      <c r="Z47" s="152"/>
    </row>
    <row r="48" spans="1:26" ht="14.25" customHeight="1" x14ac:dyDescent="0.25">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14.25" hidden="1" customHeight="1" x14ac:dyDescent="0.25">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14.25" hidden="1" customHeight="1" x14ac:dyDescent="0.25">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14.25" hidden="1" customHeight="1" x14ac:dyDescent="0.25">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14.25" hidden="1" customHeight="1" x14ac:dyDescent="0.25">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14.25" hidden="1" customHeight="1" x14ac:dyDescent="0.25">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14.25" hidden="1" customHeight="1" x14ac:dyDescent="0.25">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14.25" hidden="1" customHeight="1" x14ac:dyDescent="0.25">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14.25" hidden="1" customHeight="1" x14ac:dyDescent="0.25">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14.25" hidden="1" customHeight="1" x14ac:dyDescent="0.25">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14.25" hidden="1" customHeight="1" x14ac:dyDescent="0.25">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14.25" hidden="1" customHeight="1" x14ac:dyDescent="0.25">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14.25" hidden="1" customHeight="1" x14ac:dyDescent="0.25">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14.25" hidden="1" customHeight="1" x14ac:dyDescent="0.25">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14.25" hidden="1" customHeight="1" x14ac:dyDescent="0.25">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14.25" hidden="1" customHeight="1" x14ac:dyDescent="0.25">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14.25" hidden="1" customHeight="1" x14ac:dyDescent="0.25">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14.25" hidden="1" customHeight="1" x14ac:dyDescent="0.25">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14.25" hidden="1" customHeight="1" x14ac:dyDescent="0.25">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14.25" hidden="1" customHeight="1" x14ac:dyDescent="0.25">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14.25" hidden="1" customHeight="1" x14ac:dyDescent="0.25">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14.25" hidden="1" customHeight="1" x14ac:dyDescent="0.25">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14.25" hidden="1" customHeight="1" x14ac:dyDescent="0.25">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14.25" hidden="1" customHeight="1" x14ac:dyDescent="0.25">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14.25" hidden="1" customHeight="1" x14ac:dyDescent="0.25">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14.25" hidden="1" customHeight="1" x14ac:dyDescent="0.25">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14.25" hidden="1" customHeight="1" x14ac:dyDescent="0.25">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14.25" hidden="1" customHeight="1" x14ac:dyDescent="0.25">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14.25" hidden="1" customHeight="1" x14ac:dyDescent="0.25">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14.25" hidden="1" customHeight="1" x14ac:dyDescent="0.25">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14.25" hidden="1" customHeight="1" x14ac:dyDescent="0.25">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14.25" hidden="1" customHeight="1" x14ac:dyDescent="0.25">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14.25" hidden="1" customHeight="1" x14ac:dyDescent="0.25">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14.25" hidden="1" customHeight="1" x14ac:dyDescent="0.25">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14.25" hidden="1" customHeight="1" x14ac:dyDescent="0.25">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14.25" hidden="1" customHeight="1" x14ac:dyDescent="0.25">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14.25" hidden="1" customHeight="1" x14ac:dyDescent="0.25">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14.25" hidden="1" customHeight="1" x14ac:dyDescent="0.25">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14.25" hidden="1" customHeight="1" x14ac:dyDescent="0.25">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14.25" hidden="1" customHeight="1" x14ac:dyDescent="0.25">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14.25" hidden="1" customHeight="1" x14ac:dyDescent="0.25">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14.25" hidden="1" customHeight="1" x14ac:dyDescent="0.25">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14.25" hidden="1" customHeight="1" x14ac:dyDescent="0.25">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14.25" hidden="1" customHeight="1" x14ac:dyDescent="0.25">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14.25" hidden="1" customHeight="1" x14ac:dyDescent="0.25">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14.25" hidden="1" customHeight="1" x14ac:dyDescent="0.25">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14.25" hidden="1" customHeight="1" x14ac:dyDescent="0.25">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14.25" hidden="1" customHeight="1" x14ac:dyDescent="0.25">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14.25" hidden="1" customHeight="1" x14ac:dyDescent="0.25">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14.25" hidden="1" customHeight="1" x14ac:dyDescent="0.25">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14.25" hidden="1" customHeight="1" x14ac:dyDescent="0.25">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14.25" hidden="1" customHeight="1" x14ac:dyDescent="0.25">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14.25" hidden="1" customHeight="1" x14ac:dyDescent="0.25">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14.25" hidden="1" customHeight="1" x14ac:dyDescent="0.25">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14.25" hidden="1" customHeight="1" x14ac:dyDescent="0.25">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14.25" hidden="1" customHeight="1" x14ac:dyDescent="0.25">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14.25" hidden="1" customHeight="1" x14ac:dyDescent="0.25">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14.25" hidden="1" customHeight="1" x14ac:dyDescent="0.25">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14.25" hidden="1" customHeight="1" x14ac:dyDescent="0.25">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14.25" hidden="1" customHeight="1" x14ac:dyDescent="0.2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14.25" hidden="1" customHeight="1" x14ac:dyDescent="0.2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14.25" hidden="1" customHeight="1" x14ac:dyDescent="0.2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14.25" hidden="1" customHeight="1" x14ac:dyDescent="0.2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14.25" hidden="1" customHeight="1" x14ac:dyDescent="0.25">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14.25" hidden="1" customHeight="1" x14ac:dyDescent="0.25">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14.25" hidden="1" customHeight="1" x14ac:dyDescent="0.25">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14.25" hidden="1" customHeight="1" x14ac:dyDescent="0.25">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14.25" hidden="1" customHeight="1" x14ac:dyDescent="0.25">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14.25" hidden="1" customHeight="1" x14ac:dyDescent="0.25">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14.25" hidden="1" customHeight="1" x14ac:dyDescent="0.25">
      <c r="A117" s="152"/>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14.25" hidden="1" customHeight="1" x14ac:dyDescent="0.25">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14.25" hidden="1" customHeight="1" x14ac:dyDescent="0.25">
      <c r="A119" s="152"/>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14.25" hidden="1" customHeight="1" x14ac:dyDescent="0.25">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14.25" hidden="1" customHeight="1" x14ac:dyDescent="0.25">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14.25" hidden="1" customHeight="1" x14ac:dyDescent="0.25">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14.25" hidden="1" customHeight="1" x14ac:dyDescent="0.25">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14.25" hidden="1" customHeight="1" x14ac:dyDescent="0.25">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14.25" hidden="1" customHeight="1" x14ac:dyDescent="0.25">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14.25" hidden="1" customHeight="1" x14ac:dyDescent="0.25">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14.25" hidden="1" customHeight="1" x14ac:dyDescent="0.25">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14.25" hidden="1" customHeight="1" x14ac:dyDescent="0.25">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14.25" hidden="1" customHeight="1" x14ac:dyDescent="0.25">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14.25" hidden="1" customHeight="1" x14ac:dyDescent="0.25">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14.25" hidden="1" customHeight="1" x14ac:dyDescent="0.25">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14.25" hidden="1" customHeight="1" x14ac:dyDescent="0.25">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14.25" hidden="1" customHeight="1" x14ac:dyDescent="0.25">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14.25" hidden="1" customHeight="1" x14ac:dyDescent="0.25">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14.25" hidden="1" customHeight="1" x14ac:dyDescent="0.25">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14.25" hidden="1" customHeight="1" x14ac:dyDescent="0.25">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14.25" hidden="1" customHeight="1" x14ac:dyDescent="0.25">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14.25" hidden="1" customHeight="1" x14ac:dyDescent="0.25">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14.25" hidden="1" customHeight="1" x14ac:dyDescent="0.25">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14.25" hidden="1" customHeight="1" x14ac:dyDescent="0.25">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14.25" hidden="1" customHeight="1" x14ac:dyDescent="0.25">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14.25" hidden="1" customHeight="1" x14ac:dyDescent="0.25">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14.25" hidden="1" customHeight="1" x14ac:dyDescent="0.25">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14.25" hidden="1" customHeight="1" x14ac:dyDescent="0.25">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14.25" hidden="1" customHeight="1" x14ac:dyDescent="0.25">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14.25" hidden="1" customHeight="1" x14ac:dyDescent="0.25">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14.25" hidden="1" customHeight="1" x14ac:dyDescent="0.25">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14.25" hidden="1" customHeight="1" x14ac:dyDescent="0.25">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14.25" hidden="1" customHeight="1" x14ac:dyDescent="0.25">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14.25" hidden="1" customHeight="1" x14ac:dyDescent="0.25">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14.25" hidden="1" customHeight="1" x14ac:dyDescent="0.25">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14.25" hidden="1" customHeight="1" x14ac:dyDescent="0.25">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14.25" hidden="1" customHeight="1" x14ac:dyDescent="0.25">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14.25" hidden="1" customHeight="1" x14ac:dyDescent="0.25">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14.25" hidden="1" customHeight="1" x14ac:dyDescent="0.25">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14.25" hidden="1" customHeight="1" x14ac:dyDescent="0.25">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14.25" hidden="1" customHeight="1" x14ac:dyDescent="0.25">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14.25" hidden="1" customHeight="1" x14ac:dyDescent="0.25">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14.25" hidden="1" customHeight="1" x14ac:dyDescent="0.25">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14.25" hidden="1" customHeight="1" x14ac:dyDescent="0.25">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14.25" hidden="1" customHeight="1" x14ac:dyDescent="0.2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14.25" hidden="1" customHeight="1" x14ac:dyDescent="0.25">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14.25" hidden="1" customHeight="1" x14ac:dyDescent="0.25">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14.25" hidden="1" customHeight="1" x14ac:dyDescent="0.25">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14.25" hidden="1" customHeight="1" x14ac:dyDescent="0.25">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14.25" hidden="1" customHeight="1" x14ac:dyDescent="0.25">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14.25" hidden="1" customHeight="1" x14ac:dyDescent="0.25">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14.25" hidden="1" customHeight="1" x14ac:dyDescent="0.25">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14.25" hidden="1" customHeight="1" x14ac:dyDescent="0.25">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14.25" hidden="1" customHeight="1" x14ac:dyDescent="0.25">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14.25" hidden="1" customHeight="1" x14ac:dyDescent="0.25">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14.25" hidden="1" customHeight="1" x14ac:dyDescent="0.25">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14.25" hidden="1" customHeight="1" x14ac:dyDescent="0.25">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14.25" hidden="1" customHeight="1" x14ac:dyDescent="0.25">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14.25" hidden="1" customHeight="1" x14ac:dyDescent="0.25">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14.25" hidden="1" customHeight="1" x14ac:dyDescent="0.25">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14.25" hidden="1" customHeight="1" x14ac:dyDescent="0.25">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14.25" hidden="1" customHeight="1" x14ac:dyDescent="0.25">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14.25" hidden="1" customHeight="1" x14ac:dyDescent="0.25">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14.25" hidden="1" customHeight="1" x14ac:dyDescent="0.25">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14.25" hidden="1" customHeight="1" x14ac:dyDescent="0.25">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14.25" hidden="1" customHeight="1" x14ac:dyDescent="0.25">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14.25" hidden="1" customHeight="1" x14ac:dyDescent="0.25">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14.25" hidden="1" customHeight="1" x14ac:dyDescent="0.25">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14.25" hidden="1" customHeight="1" x14ac:dyDescent="0.25">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14.25" hidden="1" customHeight="1" x14ac:dyDescent="0.25">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14.25" hidden="1" customHeight="1" x14ac:dyDescent="0.25">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14.25" hidden="1" customHeight="1" x14ac:dyDescent="0.25">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14.25" hidden="1" customHeight="1" x14ac:dyDescent="0.25">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14.25" hidden="1" customHeight="1" x14ac:dyDescent="0.25">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14.25" hidden="1" customHeight="1" x14ac:dyDescent="0.25">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14.25" hidden="1" customHeight="1" x14ac:dyDescent="0.25">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14.25" hidden="1" customHeight="1" x14ac:dyDescent="0.25">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14.25" hidden="1" customHeight="1" x14ac:dyDescent="0.25">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14.25" hidden="1" customHeight="1" x14ac:dyDescent="0.25">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14.25" hidden="1" customHeight="1" x14ac:dyDescent="0.25">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14.25" hidden="1" customHeight="1" x14ac:dyDescent="0.25">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14.25" hidden="1" customHeight="1" x14ac:dyDescent="0.25">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14.25" hidden="1" customHeight="1" x14ac:dyDescent="0.25">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14.25" hidden="1" customHeight="1" x14ac:dyDescent="0.25">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14.25" hidden="1" customHeight="1" x14ac:dyDescent="0.25">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14.25" hidden="1" customHeight="1" x14ac:dyDescent="0.25">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14.25" hidden="1" customHeight="1" x14ac:dyDescent="0.25">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14.25" hidden="1" customHeight="1" x14ac:dyDescent="0.25">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14.25" hidden="1" customHeight="1" x14ac:dyDescent="0.25">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14.25" hidden="1" customHeight="1" x14ac:dyDescent="0.25">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14.25" hidden="1" customHeight="1" x14ac:dyDescent="0.25">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14.25" hidden="1" customHeight="1" x14ac:dyDescent="0.25">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14.25" hidden="1" customHeight="1" x14ac:dyDescent="0.25">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14.25" hidden="1" customHeight="1" x14ac:dyDescent="0.25">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14.25" hidden="1" customHeight="1" x14ac:dyDescent="0.25">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14.25" hidden="1" customHeight="1" x14ac:dyDescent="0.25">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14.25" hidden="1" customHeight="1" x14ac:dyDescent="0.25">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14.25" hidden="1" customHeight="1" x14ac:dyDescent="0.25">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14.25" hidden="1" customHeight="1" x14ac:dyDescent="0.25">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14.25" hidden="1" customHeight="1" x14ac:dyDescent="0.25">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14.25" hidden="1" customHeight="1" x14ac:dyDescent="0.25">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14.25" hidden="1" customHeight="1" x14ac:dyDescent="0.25">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14.25" hidden="1" customHeight="1" x14ac:dyDescent="0.25">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14.25" hidden="1" customHeight="1" x14ac:dyDescent="0.25">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14.25" hidden="1" customHeight="1" x14ac:dyDescent="0.25">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14.25" hidden="1" customHeight="1" x14ac:dyDescent="0.25">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14.25" hidden="1" customHeight="1" x14ac:dyDescent="0.25">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14.25" hidden="1" customHeight="1" x14ac:dyDescent="0.25">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14.25" hidden="1" customHeight="1" x14ac:dyDescent="0.25">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14.25" hidden="1" customHeight="1" x14ac:dyDescent="0.25">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14.25" hidden="1" customHeight="1" x14ac:dyDescent="0.25">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14.25" hidden="1" customHeight="1" x14ac:dyDescent="0.25">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14.25" hidden="1" customHeight="1" x14ac:dyDescent="0.25">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14.25" hidden="1" customHeight="1" x14ac:dyDescent="0.25">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14.25" hidden="1" customHeight="1" x14ac:dyDescent="0.25">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14.25" hidden="1" customHeight="1" x14ac:dyDescent="0.25">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14.25" hidden="1" customHeight="1" x14ac:dyDescent="0.25">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14.25" hidden="1" customHeight="1" x14ac:dyDescent="0.25">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14.25" hidden="1" customHeight="1" x14ac:dyDescent="0.25">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14.25" hidden="1" customHeight="1" x14ac:dyDescent="0.25">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14.25" hidden="1" customHeight="1" x14ac:dyDescent="0.25">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14.25" hidden="1" customHeight="1" x14ac:dyDescent="0.25">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14.25" hidden="1" customHeight="1" x14ac:dyDescent="0.25">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14.25" hidden="1" customHeight="1" x14ac:dyDescent="0.25">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14.25" hidden="1" customHeight="1" x14ac:dyDescent="0.25">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14.25" hidden="1" customHeight="1" x14ac:dyDescent="0.25">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14.25" hidden="1" customHeight="1" x14ac:dyDescent="0.25">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14.25" hidden="1" customHeight="1" x14ac:dyDescent="0.25">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14.25" hidden="1" customHeight="1" x14ac:dyDescent="0.25">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14.25" hidden="1" customHeight="1" x14ac:dyDescent="0.25">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14.25" hidden="1" customHeight="1" x14ac:dyDescent="0.25">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15.75" hidden="1" customHeight="1" x14ac:dyDescent="0.25"/>
    <row r="249" spans="1:26" ht="15.75" hidden="1" customHeight="1" x14ac:dyDescent="0.25"/>
    <row r="250" spans="1:26" ht="15.75" hidden="1" customHeight="1" x14ac:dyDescent="0.25"/>
    <row r="251" spans="1:26" ht="15.75" hidden="1" customHeight="1" x14ac:dyDescent="0.25"/>
    <row r="252" spans="1:26" ht="15.75" hidden="1" customHeight="1" x14ac:dyDescent="0.25"/>
    <row r="253" spans="1:26" ht="15.75" hidden="1" customHeight="1" x14ac:dyDescent="0.25"/>
    <row r="254" spans="1:26" ht="15.75" hidden="1" customHeight="1" x14ac:dyDescent="0.25"/>
    <row r="255" spans="1:26" ht="15.75" hidden="1" customHeight="1" x14ac:dyDescent="0.25"/>
    <row r="256" spans="1:2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EjC6ZgAtrc3m45uvlI/bsAsMiYPYXi85/w6zkT/f0qWByXzib0G02dk3OStReQW1b2TUWc6g+wXsG+kdxDThVg==" saltValue="roi8dftpQkhZ1OeJ70+z2Q=="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3.5" customHeight="1" x14ac:dyDescent="0.25">
      <c r="A1" s="9"/>
      <c r="B1" s="9"/>
      <c r="C1" s="9"/>
      <c r="D1" s="9"/>
      <c r="E1" s="9"/>
      <c r="F1" s="9"/>
      <c r="G1" s="9"/>
      <c r="H1" s="9"/>
      <c r="I1" s="9"/>
      <c r="J1" s="9"/>
      <c r="K1" s="34"/>
      <c r="L1" s="34"/>
      <c r="M1" s="34"/>
      <c r="N1" s="34"/>
      <c r="O1" s="34"/>
      <c r="P1" s="34"/>
      <c r="Q1" s="34"/>
      <c r="R1" s="34"/>
      <c r="S1" s="34"/>
      <c r="T1" s="34"/>
      <c r="U1" s="34"/>
      <c r="V1" s="34"/>
      <c r="W1" s="34"/>
      <c r="X1" s="34"/>
      <c r="Y1" s="34"/>
      <c r="Z1" s="34"/>
    </row>
    <row r="2" spans="1:26" ht="13.5" customHeight="1" x14ac:dyDescent="0.25">
      <c r="A2" s="9"/>
      <c r="B2" s="9"/>
      <c r="C2" s="9"/>
      <c r="D2" s="9"/>
      <c r="E2" s="9"/>
      <c r="F2" s="9"/>
      <c r="G2" s="9"/>
      <c r="H2" s="407" t="s">
        <v>0</v>
      </c>
      <c r="I2" s="408" t="s">
        <v>1</v>
      </c>
      <c r="J2" s="9"/>
      <c r="K2" s="34"/>
      <c r="L2" s="34"/>
      <c r="M2" s="34"/>
      <c r="N2" s="34"/>
      <c r="O2" s="34"/>
      <c r="P2" s="34"/>
      <c r="Q2" s="34"/>
      <c r="R2" s="34"/>
      <c r="S2" s="34"/>
      <c r="T2" s="34"/>
      <c r="U2" s="34"/>
      <c r="V2" s="34"/>
      <c r="W2" s="34"/>
      <c r="X2" s="34"/>
      <c r="Y2" s="34"/>
      <c r="Z2" s="34"/>
    </row>
    <row r="3" spans="1:26" ht="13.5" customHeight="1" x14ac:dyDescent="0.25">
      <c r="A3" s="9"/>
      <c r="B3" s="35"/>
      <c r="C3" s="35"/>
      <c r="D3" s="35"/>
      <c r="E3" s="35"/>
      <c r="F3" s="35"/>
      <c r="G3" s="9"/>
      <c r="H3" s="409" t="s">
        <v>2</v>
      </c>
      <c r="I3" s="410">
        <v>10</v>
      </c>
      <c r="J3" s="9"/>
      <c r="K3" s="34"/>
      <c r="L3" s="34"/>
      <c r="M3" s="34"/>
      <c r="N3" s="34"/>
      <c r="O3" s="34"/>
      <c r="P3" s="34"/>
      <c r="Q3" s="34"/>
      <c r="R3" s="34"/>
      <c r="S3" s="34"/>
      <c r="T3" s="34"/>
      <c r="U3" s="34"/>
      <c r="V3" s="34"/>
      <c r="W3" s="34"/>
      <c r="X3" s="34"/>
      <c r="Y3" s="34"/>
      <c r="Z3" s="34"/>
    </row>
    <row r="4" spans="1:26" ht="13.5" customHeight="1" x14ac:dyDescent="0.25">
      <c r="A4" s="9"/>
      <c r="B4" s="35"/>
      <c r="C4" s="35"/>
      <c r="D4" s="35"/>
      <c r="E4" s="35"/>
      <c r="F4" s="35"/>
      <c r="G4" s="9"/>
      <c r="H4" s="407" t="s">
        <v>3</v>
      </c>
      <c r="I4" s="411">
        <v>45848</v>
      </c>
      <c r="J4" s="9"/>
      <c r="K4" s="34"/>
      <c r="L4" s="34"/>
      <c r="M4" s="34"/>
      <c r="N4" s="34"/>
      <c r="O4" s="34"/>
      <c r="P4" s="34"/>
      <c r="Q4" s="34"/>
      <c r="R4" s="34"/>
      <c r="S4" s="34"/>
      <c r="T4" s="34"/>
      <c r="U4" s="34"/>
      <c r="V4" s="34"/>
      <c r="W4" s="34"/>
      <c r="X4" s="34"/>
      <c r="Y4" s="34"/>
      <c r="Z4" s="34"/>
    </row>
    <row r="5" spans="1:26" ht="13.5" customHeight="1" x14ac:dyDescent="0.25">
      <c r="A5" s="9"/>
      <c r="B5" s="35"/>
      <c r="C5" s="35"/>
      <c r="D5" s="35"/>
      <c r="E5" s="35"/>
      <c r="F5" s="35"/>
      <c r="G5" s="9"/>
      <c r="H5" s="407" t="s">
        <v>4</v>
      </c>
      <c r="I5" s="408" t="s">
        <v>1240</v>
      </c>
      <c r="J5" s="9"/>
      <c r="K5" s="34"/>
      <c r="L5" s="34"/>
      <c r="M5" s="34"/>
      <c r="N5" s="34"/>
      <c r="O5" s="34"/>
      <c r="P5" s="34"/>
      <c r="Q5" s="34"/>
      <c r="R5" s="34"/>
      <c r="S5" s="34"/>
      <c r="T5" s="34"/>
      <c r="U5" s="34"/>
      <c r="V5" s="34"/>
      <c r="W5" s="34"/>
      <c r="X5" s="34"/>
      <c r="Y5" s="34"/>
      <c r="Z5" s="34"/>
    </row>
    <row r="6" spans="1:26" ht="13.5" customHeight="1" x14ac:dyDescent="0.25">
      <c r="A6" s="9"/>
      <c r="B6" s="9"/>
      <c r="C6" s="9"/>
      <c r="D6" s="9"/>
      <c r="E6" s="9"/>
      <c r="F6" s="9"/>
      <c r="G6" s="9"/>
      <c r="H6" s="9"/>
      <c r="I6" s="9"/>
      <c r="J6" s="9"/>
      <c r="K6" s="34"/>
      <c r="L6" s="34"/>
      <c r="M6" s="34"/>
      <c r="N6" s="34"/>
      <c r="O6" s="34"/>
      <c r="P6" s="34"/>
      <c r="Q6" s="34"/>
      <c r="R6" s="34"/>
      <c r="S6" s="34"/>
      <c r="T6" s="34"/>
      <c r="U6" s="34"/>
      <c r="V6" s="34"/>
      <c r="W6" s="34"/>
      <c r="X6" s="34"/>
      <c r="Y6" s="34"/>
      <c r="Z6" s="34"/>
    </row>
    <row r="7" spans="1:26" ht="65.25" customHeight="1" x14ac:dyDescent="0.25">
      <c r="A7" s="9"/>
      <c r="B7" s="36"/>
      <c r="C7" s="36"/>
      <c r="D7" s="36"/>
      <c r="E7" s="36"/>
      <c r="F7" s="36"/>
      <c r="G7" s="36"/>
      <c r="H7" s="36"/>
      <c r="I7" s="36"/>
      <c r="J7" s="9"/>
      <c r="K7" s="154"/>
      <c r="L7" s="34"/>
      <c r="M7" s="34"/>
      <c r="N7" s="34"/>
      <c r="O7" s="34"/>
      <c r="P7" s="34"/>
      <c r="Q7" s="34"/>
      <c r="R7" s="34"/>
      <c r="S7" s="34"/>
      <c r="T7" s="34"/>
      <c r="U7" s="34"/>
      <c r="V7" s="34"/>
      <c r="W7" s="34"/>
      <c r="X7" s="34"/>
      <c r="Y7" s="34"/>
      <c r="Z7" s="34"/>
    </row>
    <row r="8" spans="1:26" ht="13.5" customHeight="1" x14ac:dyDescent="0.25">
      <c r="A8" s="136"/>
      <c r="B8" s="137"/>
      <c r="C8" s="136"/>
      <c r="D8" s="136"/>
      <c r="E8" s="136"/>
      <c r="F8" s="136"/>
      <c r="G8" s="136"/>
      <c r="H8" s="136"/>
      <c r="I8" s="136"/>
      <c r="J8" s="136"/>
      <c r="K8" s="136"/>
      <c r="L8" s="136"/>
      <c r="M8" s="136"/>
      <c r="N8" s="136"/>
      <c r="O8" s="136"/>
      <c r="P8" s="136"/>
      <c r="Q8" s="136"/>
      <c r="R8" s="136"/>
      <c r="S8" s="136"/>
      <c r="T8" s="136"/>
      <c r="U8" s="136"/>
      <c r="V8" s="136"/>
      <c r="W8" s="136"/>
      <c r="X8" s="136"/>
      <c r="Y8" s="136"/>
      <c r="Z8" s="136"/>
    </row>
    <row r="9" spans="1:26" ht="30.75" customHeight="1" x14ac:dyDescent="0.25">
      <c r="A9" s="138"/>
      <c r="B9" s="501" t="s">
        <v>12</v>
      </c>
      <c r="C9" s="449"/>
      <c r="D9" s="502" t="str">
        <f>'PDI-01'!E13</f>
        <v>Gestión del Contexto y Visibilidad Nacional e Internacional</v>
      </c>
      <c r="E9" s="419"/>
      <c r="F9" s="419"/>
      <c r="G9" s="419"/>
      <c r="H9" s="420"/>
      <c r="I9" s="138"/>
      <c r="J9" s="138"/>
      <c r="K9" s="138"/>
      <c r="L9" s="138"/>
      <c r="M9" s="138"/>
      <c r="N9" s="138"/>
      <c r="O9" s="138"/>
      <c r="P9" s="138"/>
      <c r="Q9" s="138"/>
      <c r="R9" s="138"/>
      <c r="S9" s="138"/>
      <c r="T9" s="138"/>
      <c r="U9" s="138"/>
      <c r="V9" s="138"/>
      <c r="W9" s="138"/>
      <c r="X9" s="138"/>
      <c r="Y9" s="138"/>
      <c r="Z9" s="138"/>
    </row>
    <row r="10" spans="1:26" ht="6.75" customHeight="1" x14ac:dyDescent="0.25">
      <c r="A10" s="138"/>
      <c r="B10" s="139"/>
      <c r="C10" s="54"/>
      <c r="D10" s="54"/>
      <c r="E10" s="54"/>
      <c r="F10" s="54"/>
      <c r="G10" s="54"/>
      <c r="H10" s="54"/>
      <c r="I10" s="138"/>
      <c r="J10" s="138"/>
      <c r="K10" s="138"/>
      <c r="L10" s="138"/>
      <c r="M10" s="138"/>
      <c r="N10" s="138"/>
      <c r="O10" s="138"/>
      <c r="P10" s="138"/>
      <c r="Q10" s="138"/>
      <c r="R10" s="138"/>
      <c r="S10" s="138"/>
      <c r="T10" s="138"/>
      <c r="U10" s="138"/>
      <c r="V10" s="138"/>
      <c r="W10" s="138"/>
      <c r="X10" s="138"/>
      <c r="Y10" s="138"/>
      <c r="Z10" s="138"/>
    </row>
    <row r="11" spans="1:26" ht="30.75" customHeight="1" x14ac:dyDescent="0.25">
      <c r="A11" s="138"/>
      <c r="B11" s="501" t="s">
        <v>16</v>
      </c>
      <c r="C11" s="449"/>
      <c r="D11" s="502" t="str">
        <f>'PDI-01'!E15</f>
        <v>Internacionalización integral de la universidad</v>
      </c>
      <c r="E11" s="419"/>
      <c r="F11" s="419"/>
      <c r="G11" s="419"/>
      <c r="H11" s="420"/>
      <c r="I11" s="138"/>
      <c r="J11" s="138"/>
      <c r="K11" s="138"/>
      <c r="L11" s="138"/>
      <c r="M11" s="138"/>
      <c r="N11" s="138"/>
      <c r="O11" s="138"/>
      <c r="P11" s="138"/>
      <c r="Q11" s="138"/>
      <c r="R11" s="138"/>
      <c r="S11" s="138"/>
      <c r="T11" s="138"/>
      <c r="U11" s="138"/>
      <c r="V11" s="138"/>
      <c r="W11" s="138"/>
      <c r="X11" s="138"/>
      <c r="Y11" s="138"/>
      <c r="Z11" s="138"/>
    </row>
    <row r="12" spans="1:26" ht="6.75" customHeight="1" x14ac:dyDescent="0.25">
      <c r="A12" s="138"/>
      <c r="B12" s="140"/>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row>
    <row r="13" spans="1:26" ht="30.75" customHeight="1" x14ac:dyDescent="0.25">
      <c r="A13" s="138"/>
      <c r="B13" s="501" t="s">
        <v>8</v>
      </c>
      <c r="C13" s="449"/>
      <c r="D13" s="502" t="str">
        <f>'PDI-01'!E11</f>
        <v>Cooperación y movilidad nacional e internacional (PDI2028 – GCV - 27)</v>
      </c>
      <c r="E13" s="419"/>
      <c r="F13" s="419"/>
      <c r="G13" s="419"/>
      <c r="H13" s="420"/>
      <c r="I13" s="138"/>
      <c r="J13" s="138"/>
      <c r="K13" s="138"/>
      <c r="L13" s="138"/>
      <c r="M13" s="138"/>
      <c r="N13" s="138"/>
      <c r="O13" s="138"/>
      <c r="P13" s="138"/>
      <c r="Q13" s="138"/>
      <c r="R13" s="138"/>
      <c r="S13" s="138"/>
      <c r="T13" s="138"/>
      <c r="U13" s="138"/>
      <c r="V13" s="138"/>
      <c r="W13" s="138"/>
      <c r="X13" s="138"/>
      <c r="Y13" s="138"/>
      <c r="Z13" s="138"/>
    </row>
    <row r="14" spans="1:26" ht="29.25" customHeight="1" x14ac:dyDescent="0.3">
      <c r="A14" s="141"/>
      <c r="B14" s="155"/>
      <c r="C14" s="155"/>
      <c r="D14" s="155"/>
      <c r="E14" s="155"/>
      <c r="F14" s="155"/>
      <c r="G14" s="155"/>
      <c r="H14" s="155"/>
      <c r="I14" s="141"/>
      <c r="J14" s="141"/>
      <c r="K14" s="141"/>
      <c r="L14" s="141"/>
      <c r="M14" s="141"/>
      <c r="N14" s="141"/>
      <c r="O14" s="141"/>
      <c r="P14" s="141"/>
      <c r="Q14" s="141"/>
      <c r="R14" s="141"/>
      <c r="S14" s="141"/>
      <c r="T14" s="141"/>
      <c r="U14" s="141"/>
      <c r="V14" s="141"/>
      <c r="W14" s="141"/>
      <c r="X14" s="141"/>
      <c r="Y14" s="141"/>
      <c r="Z14" s="141"/>
    </row>
    <row r="15" spans="1:26" ht="84.75" customHeight="1" x14ac:dyDescent="0.3">
      <c r="A15" s="141"/>
      <c r="B15" s="504" t="s">
        <v>302</v>
      </c>
      <c r="C15" s="430"/>
      <c r="D15" s="503" t="s">
        <v>303</v>
      </c>
      <c r="E15" s="419"/>
      <c r="F15" s="419"/>
      <c r="G15" s="419"/>
      <c r="H15" s="420"/>
      <c r="I15" s="141"/>
      <c r="J15" s="141"/>
      <c r="K15" s="141"/>
      <c r="L15" s="141"/>
      <c r="M15" s="141"/>
      <c r="N15" s="141"/>
      <c r="O15" s="141"/>
      <c r="P15" s="141"/>
      <c r="Q15" s="141"/>
      <c r="R15" s="141"/>
      <c r="S15" s="141"/>
      <c r="T15" s="141"/>
      <c r="U15" s="141"/>
      <c r="V15" s="141"/>
      <c r="W15" s="141"/>
      <c r="X15" s="141"/>
      <c r="Y15" s="141"/>
      <c r="Z15" s="141"/>
    </row>
    <row r="16" spans="1:26" ht="27" customHeight="1" x14ac:dyDescent="0.3">
      <c r="A16" s="141"/>
      <c r="B16" s="422" t="s">
        <v>304</v>
      </c>
      <c r="C16" s="419"/>
      <c r="D16" s="419"/>
      <c r="E16" s="419"/>
      <c r="F16" s="419"/>
      <c r="G16" s="419"/>
      <c r="H16" s="420"/>
      <c r="I16" s="151"/>
      <c r="J16" s="151"/>
      <c r="K16" s="151"/>
      <c r="L16" s="151"/>
      <c r="M16" s="141"/>
      <c r="N16" s="141"/>
      <c r="O16" s="141"/>
      <c r="P16" s="141"/>
      <c r="Q16" s="141"/>
      <c r="R16" s="141"/>
      <c r="S16" s="141"/>
      <c r="T16" s="141"/>
      <c r="U16" s="141"/>
      <c r="V16" s="141"/>
      <c r="W16" s="141"/>
      <c r="X16" s="141"/>
      <c r="Y16" s="141"/>
      <c r="Z16" s="141"/>
    </row>
    <row r="17" spans="1:26" ht="11.25" customHeight="1" x14ac:dyDescent="0.3">
      <c r="A17" s="141"/>
      <c r="B17" s="60"/>
      <c r="C17" s="60"/>
      <c r="D17" s="60"/>
      <c r="E17" s="60"/>
      <c r="F17" s="60"/>
      <c r="G17" s="60"/>
      <c r="H17" s="60"/>
      <c r="I17" s="142"/>
      <c r="J17" s="142"/>
      <c r="K17" s="142"/>
      <c r="L17" s="141"/>
      <c r="M17" s="141"/>
      <c r="N17" s="141"/>
      <c r="O17" s="141"/>
      <c r="P17" s="141"/>
      <c r="Q17" s="141"/>
      <c r="R17" s="141"/>
      <c r="S17" s="141"/>
      <c r="T17" s="141"/>
      <c r="U17" s="141"/>
      <c r="V17" s="141"/>
      <c r="W17" s="141"/>
      <c r="X17" s="141"/>
      <c r="Y17" s="141"/>
      <c r="Z17" s="141"/>
    </row>
    <row r="18" spans="1:26" ht="178.5" customHeight="1" x14ac:dyDescent="0.3">
      <c r="A18" s="141"/>
      <c r="B18" s="422" t="s">
        <v>305</v>
      </c>
      <c r="C18" s="420"/>
      <c r="D18" s="421" t="s">
        <v>1226</v>
      </c>
      <c r="E18" s="419"/>
      <c r="F18" s="419"/>
      <c r="G18" s="419"/>
      <c r="H18" s="420"/>
      <c r="I18" s="141"/>
      <c r="J18" s="141"/>
      <c r="K18" s="141"/>
      <c r="L18" s="141"/>
      <c r="M18" s="141"/>
      <c r="N18" s="141"/>
      <c r="O18" s="141"/>
      <c r="P18" s="141"/>
      <c r="Q18" s="141"/>
      <c r="R18" s="141"/>
      <c r="S18" s="141"/>
      <c r="T18" s="141"/>
      <c r="U18" s="141"/>
      <c r="V18" s="141"/>
      <c r="W18" s="141"/>
      <c r="X18" s="141"/>
      <c r="Y18" s="141"/>
      <c r="Z18" s="141"/>
    </row>
    <row r="19" spans="1:26" ht="63" customHeight="1" x14ac:dyDescent="0.3">
      <c r="A19" s="141"/>
      <c r="B19" s="422" t="s">
        <v>306</v>
      </c>
      <c r="C19" s="420"/>
      <c r="D19" s="427" t="s">
        <v>1220</v>
      </c>
      <c r="E19" s="419"/>
      <c r="F19" s="419"/>
      <c r="G19" s="419"/>
      <c r="H19" s="420"/>
      <c r="I19" s="141"/>
      <c r="J19" s="141"/>
      <c r="K19" s="141"/>
      <c r="L19" s="141"/>
      <c r="M19" s="141"/>
      <c r="N19" s="141"/>
      <c r="O19" s="141"/>
      <c r="P19" s="141"/>
      <c r="Q19" s="141"/>
      <c r="R19" s="141"/>
      <c r="S19" s="141"/>
      <c r="T19" s="141"/>
      <c r="U19" s="141"/>
      <c r="V19" s="141"/>
      <c r="W19" s="141"/>
      <c r="X19" s="141"/>
      <c r="Y19" s="141"/>
      <c r="Z19" s="141"/>
    </row>
    <row r="20" spans="1:26" ht="13.5" customHeight="1" x14ac:dyDescent="0.3">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row>
    <row r="21" spans="1:26" ht="13.5" customHeight="1" x14ac:dyDescent="0.3">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row>
    <row r="22" spans="1:26" ht="13.5" hidden="1" customHeight="1" x14ac:dyDescent="0.3">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row>
    <row r="23" spans="1:26" ht="13.5" hidden="1" customHeight="1" x14ac:dyDescent="0.3">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row>
    <row r="24" spans="1:26" ht="13.5" hidden="1" customHeight="1" x14ac:dyDescent="0.3">
      <c r="A24" s="14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row>
    <row r="25" spans="1:26" ht="13.5" hidden="1" customHeight="1" x14ac:dyDescent="0.3">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row>
    <row r="26" spans="1:26" ht="13.5" hidden="1" customHeight="1" x14ac:dyDescent="0.3">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row>
    <row r="27" spans="1:26" ht="13.5" hidden="1" customHeight="1" x14ac:dyDescent="0.3">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row>
    <row r="28" spans="1:26" ht="13.5" hidden="1" customHeight="1" x14ac:dyDescent="0.3">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row>
    <row r="29" spans="1:26" ht="13.5" hidden="1" customHeight="1" x14ac:dyDescent="0.3">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row>
    <row r="30" spans="1:26" ht="13.5" hidden="1" customHeight="1" x14ac:dyDescent="0.3">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row>
    <row r="31" spans="1:26" ht="13.5" hidden="1" customHeight="1" x14ac:dyDescent="0.3">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row>
    <row r="32" spans="1:26" ht="13.5" hidden="1" customHeight="1" x14ac:dyDescent="0.3">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row>
    <row r="33" spans="1:26" ht="13.5" hidden="1" customHeight="1" x14ac:dyDescent="0.3">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row>
    <row r="34" spans="1:26" ht="13.5" hidden="1" customHeight="1" x14ac:dyDescent="0.3">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row>
    <row r="35" spans="1:26" ht="13.5" hidden="1" customHeight="1" x14ac:dyDescent="0.3">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row>
    <row r="36" spans="1:26" ht="13.5" hidden="1" customHeight="1" x14ac:dyDescent="0.3">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row>
    <row r="37" spans="1:26" ht="13.5" hidden="1" customHeight="1" x14ac:dyDescent="0.3">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row>
    <row r="38" spans="1:26" ht="13.5" hidden="1" customHeight="1" x14ac:dyDescent="0.3">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row>
    <row r="39" spans="1:26" ht="13.5" hidden="1" customHeight="1" x14ac:dyDescent="0.3">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row>
    <row r="40" spans="1:26" ht="13.5" hidden="1" customHeight="1" x14ac:dyDescent="0.3">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row>
    <row r="41" spans="1:26" ht="13.5" hidden="1" customHeight="1" x14ac:dyDescent="0.3">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26" ht="13.5" hidden="1" customHeight="1" x14ac:dyDescent="0.3">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row>
    <row r="43" spans="1:26" ht="13.5" hidden="1" customHeight="1" x14ac:dyDescent="0.3">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row>
    <row r="44" spans="1:26" ht="13.5" hidden="1" customHeight="1" x14ac:dyDescent="0.3">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row>
    <row r="45" spans="1:26" ht="13.5" hidden="1" customHeight="1" x14ac:dyDescent="0.3">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row>
    <row r="46" spans="1:26" ht="13.5" hidden="1" customHeight="1" x14ac:dyDescent="0.3">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row>
    <row r="47" spans="1:26" ht="13.5" hidden="1" customHeight="1" x14ac:dyDescent="0.3">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row>
    <row r="48" spans="1:26" ht="13.5" hidden="1" customHeight="1" x14ac:dyDescent="0.3">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row>
    <row r="49" spans="1:26" ht="13.5" hidden="1" customHeight="1" x14ac:dyDescent="0.3">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row>
    <row r="50" spans="1:26" ht="13.5" hidden="1" customHeight="1" x14ac:dyDescent="0.3">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row>
    <row r="51" spans="1:26" ht="13.5" hidden="1" customHeight="1" x14ac:dyDescent="0.3">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row>
    <row r="52" spans="1:26" ht="13.5" hidden="1" customHeight="1" x14ac:dyDescent="0.3">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row>
    <row r="53" spans="1:26" ht="13.5" hidden="1" customHeight="1" x14ac:dyDescent="0.3">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row>
    <row r="54" spans="1:26" ht="13.5" hidden="1" customHeight="1" x14ac:dyDescent="0.3">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row>
    <row r="55" spans="1:26" ht="13.5" hidden="1" customHeight="1" x14ac:dyDescent="0.3">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row>
    <row r="56" spans="1:26" ht="13.5" hidden="1" customHeight="1" x14ac:dyDescent="0.3">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row>
    <row r="57" spans="1:26" ht="13.5" hidden="1" customHeight="1" x14ac:dyDescent="0.3">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row>
    <row r="58" spans="1:26" ht="13.5" hidden="1" customHeight="1" x14ac:dyDescent="0.3">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row>
    <row r="59" spans="1:26" ht="13.5" hidden="1" customHeight="1" x14ac:dyDescent="0.3">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row>
    <row r="60" spans="1:26" ht="13.5" hidden="1" customHeight="1" x14ac:dyDescent="0.3">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row>
    <row r="61" spans="1:26" ht="13.5" hidden="1" customHeight="1" x14ac:dyDescent="0.3">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row>
    <row r="62" spans="1:26" ht="13.5" hidden="1" customHeight="1" x14ac:dyDescent="0.3">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row>
    <row r="63" spans="1:26" ht="13.5" hidden="1" customHeight="1" x14ac:dyDescent="0.3">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row>
    <row r="64" spans="1:26" ht="13.5" hidden="1" customHeight="1" x14ac:dyDescent="0.3">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row>
    <row r="65" spans="1:26" ht="13.5" hidden="1" customHeight="1" x14ac:dyDescent="0.3">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row>
    <row r="66" spans="1:26" ht="13.5" hidden="1" customHeight="1" x14ac:dyDescent="0.3">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row>
    <row r="67" spans="1:26" ht="13.5" hidden="1" customHeight="1" x14ac:dyDescent="0.3">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row>
    <row r="68" spans="1:26" ht="13.5" hidden="1" customHeight="1" x14ac:dyDescent="0.3">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row>
    <row r="69" spans="1:26" ht="13.5" hidden="1" customHeight="1" x14ac:dyDescent="0.3">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ht="13.5" hidden="1" customHeight="1" x14ac:dyDescent="0.3">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ht="13.5" hidden="1" customHeight="1" x14ac:dyDescent="0.3">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ht="13.5" hidden="1" customHeight="1" x14ac:dyDescent="0.3">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ht="13.5" hidden="1" customHeight="1" x14ac:dyDescent="0.3">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ht="13.5" hidden="1" customHeight="1" x14ac:dyDescent="0.3">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ht="13.5" hidden="1" customHeight="1" x14ac:dyDescent="0.3">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ht="13.5" hidden="1" customHeight="1" x14ac:dyDescent="0.3">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ht="13.5" hidden="1" customHeight="1" x14ac:dyDescent="0.3">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3.5" hidden="1" customHeight="1" x14ac:dyDescent="0.3">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3.5" hidden="1" customHeight="1" x14ac:dyDescent="0.3">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3.5" hidden="1" customHeight="1" x14ac:dyDescent="0.3">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ht="13.5" hidden="1" customHeight="1" x14ac:dyDescent="0.3">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ht="13.5" hidden="1" customHeight="1" x14ac:dyDescent="0.3">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ht="13.5" hidden="1" customHeight="1" x14ac:dyDescent="0.3">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ht="13.5" hidden="1" customHeight="1" x14ac:dyDescent="0.3">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ht="13.5" hidden="1" customHeight="1" x14ac:dyDescent="0.3">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3.5" hidden="1" customHeight="1" x14ac:dyDescent="0.3">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3.5" hidden="1" customHeight="1" x14ac:dyDescent="0.3">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3.5" hidden="1" customHeight="1" x14ac:dyDescent="0.3">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3.5" hidden="1" customHeight="1" x14ac:dyDescent="0.3">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3.5" hidden="1" customHeight="1" x14ac:dyDescent="0.3">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3.5" hidden="1" customHeight="1" x14ac:dyDescent="0.3">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3.5" hidden="1" customHeight="1" x14ac:dyDescent="0.3">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3.5" hidden="1" customHeight="1" x14ac:dyDescent="0.3">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3.5" hidden="1" customHeight="1" x14ac:dyDescent="0.3">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3.5" hidden="1" customHeight="1" x14ac:dyDescent="0.3">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3.5" hidden="1" customHeight="1" x14ac:dyDescent="0.3">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3.5" hidden="1" customHeight="1" x14ac:dyDescent="0.3">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3.5" hidden="1" customHeight="1" x14ac:dyDescent="0.3">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3.5" hidden="1" customHeight="1" x14ac:dyDescent="0.3">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3.5" hidden="1" customHeight="1" x14ac:dyDescent="0.3">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3.5" hidden="1" customHeight="1" x14ac:dyDescent="0.3">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3.5" hidden="1" customHeight="1" x14ac:dyDescent="0.3">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3.5" hidden="1" customHeight="1" x14ac:dyDescent="0.3">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3.5" hidden="1" customHeight="1" x14ac:dyDescent="0.3">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3.5" hidden="1" customHeight="1" x14ac:dyDescent="0.3">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3.5" hidden="1" customHeight="1" x14ac:dyDescent="0.3">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3.5" hidden="1" customHeight="1" x14ac:dyDescent="0.3">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3.5" hidden="1" customHeight="1" x14ac:dyDescent="0.3">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3.5" hidden="1" customHeight="1" x14ac:dyDescent="0.3">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3.5" hidden="1" customHeight="1" x14ac:dyDescent="0.3">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3.5" hidden="1" customHeight="1" x14ac:dyDescent="0.3">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3.5" hidden="1" customHeight="1" x14ac:dyDescent="0.3">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3.5" hidden="1" customHeight="1" x14ac:dyDescent="0.3">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3.5" hidden="1" customHeight="1" x14ac:dyDescent="0.3">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3.5" hidden="1" customHeight="1" x14ac:dyDescent="0.3">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3.5" hidden="1" customHeight="1" x14ac:dyDescent="0.3">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3.5" hidden="1" customHeight="1" x14ac:dyDescent="0.3">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3.5" hidden="1" customHeight="1" x14ac:dyDescent="0.3">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3.5" hidden="1" customHeight="1" x14ac:dyDescent="0.3">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3.5" hidden="1" customHeight="1" x14ac:dyDescent="0.3">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3.5" hidden="1" customHeight="1" x14ac:dyDescent="0.3">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3.5" hidden="1" customHeight="1" x14ac:dyDescent="0.3">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3.5" hidden="1" customHeight="1" x14ac:dyDescent="0.3">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3.5" hidden="1" customHeight="1" x14ac:dyDescent="0.3">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3.5" hidden="1" customHeight="1" x14ac:dyDescent="0.3">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3.5" hidden="1" customHeight="1" x14ac:dyDescent="0.3">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3.5" hidden="1" customHeight="1" x14ac:dyDescent="0.3">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3.5" hidden="1" customHeight="1" x14ac:dyDescent="0.3">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3.5" hidden="1" customHeight="1" x14ac:dyDescent="0.3">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3.5" hidden="1" customHeight="1" x14ac:dyDescent="0.3">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3.5" hidden="1" customHeight="1" x14ac:dyDescent="0.3">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3.5" hidden="1" customHeight="1" x14ac:dyDescent="0.3">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3.5" hidden="1" customHeight="1" x14ac:dyDescent="0.3">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3.5" hidden="1" customHeight="1" x14ac:dyDescent="0.3">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3.5" hidden="1" customHeight="1" x14ac:dyDescent="0.3">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3.5" hidden="1" customHeight="1" x14ac:dyDescent="0.3">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3.5" hidden="1" customHeight="1" x14ac:dyDescent="0.3">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3.5" hidden="1" customHeight="1" x14ac:dyDescent="0.3">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3.5" hidden="1" customHeight="1" x14ac:dyDescent="0.3">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3.5" hidden="1" customHeight="1" x14ac:dyDescent="0.3">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3.5" hidden="1" customHeight="1" x14ac:dyDescent="0.3">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3.5" hidden="1" customHeight="1" x14ac:dyDescent="0.3">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3.5" hidden="1" customHeight="1" x14ac:dyDescent="0.3">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3.5" hidden="1" customHeight="1" x14ac:dyDescent="0.3">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3.5" hidden="1" customHeight="1" x14ac:dyDescent="0.3">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3.5" hidden="1" customHeight="1" x14ac:dyDescent="0.3">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3.5" hidden="1" customHeight="1" x14ac:dyDescent="0.3">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3.5" hidden="1" customHeight="1" x14ac:dyDescent="0.3">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3.5" hidden="1" customHeight="1" x14ac:dyDescent="0.3">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3.5" hidden="1" customHeight="1" x14ac:dyDescent="0.3">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3.5" hidden="1" customHeight="1" x14ac:dyDescent="0.3">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3.5" hidden="1" customHeight="1" x14ac:dyDescent="0.3">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3.5" hidden="1" customHeight="1" x14ac:dyDescent="0.3">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3.5" hidden="1" customHeight="1" x14ac:dyDescent="0.3">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3.5" hidden="1" customHeight="1" x14ac:dyDescent="0.3">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3.5" hidden="1" customHeight="1" x14ac:dyDescent="0.3">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3.5" hidden="1" customHeight="1" x14ac:dyDescent="0.3">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3.5" hidden="1" customHeight="1" x14ac:dyDescent="0.3">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3.5" hidden="1" customHeight="1" x14ac:dyDescent="0.3">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3.5" hidden="1" customHeight="1" x14ac:dyDescent="0.3">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3.5" hidden="1" customHeight="1" x14ac:dyDescent="0.3">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3.5" hidden="1" customHeight="1" x14ac:dyDescent="0.3">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3.5" hidden="1" customHeight="1" x14ac:dyDescent="0.3">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3.5" hidden="1" customHeight="1" x14ac:dyDescent="0.3">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3.5" hidden="1" customHeight="1" x14ac:dyDescent="0.3">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3.5" hidden="1" customHeight="1" x14ac:dyDescent="0.3">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3.5" hidden="1" customHeight="1" x14ac:dyDescent="0.3">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3.5" hidden="1" customHeight="1" x14ac:dyDescent="0.3">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3.5" hidden="1" customHeight="1" x14ac:dyDescent="0.3">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3.5" hidden="1" customHeight="1" x14ac:dyDescent="0.3">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3.5" hidden="1" customHeight="1" x14ac:dyDescent="0.3">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3.5" hidden="1" customHeight="1" x14ac:dyDescent="0.3">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3.5" hidden="1" customHeight="1" x14ac:dyDescent="0.3">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3.5" hidden="1" customHeight="1" x14ac:dyDescent="0.3">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3.5" hidden="1" customHeight="1" x14ac:dyDescent="0.3">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3.5" hidden="1" customHeight="1" x14ac:dyDescent="0.3">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3.5" hidden="1" customHeight="1" x14ac:dyDescent="0.3">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3.5" hidden="1" customHeight="1" x14ac:dyDescent="0.3">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3.5" hidden="1" customHeight="1" x14ac:dyDescent="0.3">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3.5" hidden="1" customHeight="1" x14ac:dyDescent="0.3">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3.5" hidden="1" customHeight="1" x14ac:dyDescent="0.3">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3.5" hidden="1" customHeight="1" x14ac:dyDescent="0.3">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3.5" hidden="1" customHeight="1" x14ac:dyDescent="0.3">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3.5" hidden="1" customHeight="1" x14ac:dyDescent="0.3">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3.5" hidden="1" customHeight="1" x14ac:dyDescent="0.3">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3.5" hidden="1" customHeight="1" x14ac:dyDescent="0.3">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3.5" hidden="1" customHeight="1" x14ac:dyDescent="0.3">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3.5" hidden="1" customHeight="1" x14ac:dyDescent="0.3">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3.5" hidden="1" customHeight="1" x14ac:dyDescent="0.3">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3.5" hidden="1" customHeight="1" x14ac:dyDescent="0.3">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3.5" hidden="1" customHeight="1" x14ac:dyDescent="0.3">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3.5" hidden="1" customHeight="1" x14ac:dyDescent="0.3">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3.5" hidden="1" customHeight="1" x14ac:dyDescent="0.3">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3.5" hidden="1" customHeight="1" x14ac:dyDescent="0.3">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3.5" hidden="1" customHeight="1" x14ac:dyDescent="0.3">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3.5" hidden="1" customHeight="1" x14ac:dyDescent="0.3">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3.5" hidden="1" customHeight="1" x14ac:dyDescent="0.3">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3.5" hidden="1" customHeight="1" x14ac:dyDescent="0.3">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3.5" hidden="1" customHeight="1" x14ac:dyDescent="0.3">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3.5" hidden="1" customHeight="1" x14ac:dyDescent="0.3">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3.5" hidden="1" customHeight="1" x14ac:dyDescent="0.3">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3.5" hidden="1" customHeight="1" x14ac:dyDescent="0.3">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3.5" hidden="1" customHeight="1" x14ac:dyDescent="0.3">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3.5" hidden="1" customHeight="1" x14ac:dyDescent="0.3">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3.5" hidden="1" customHeight="1" x14ac:dyDescent="0.3">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3.5" hidden="1" customHeight="1" x14ac:dyDescent="0.3">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3.5" hidden="1" customHeight="1" x14ac:dyDescent="0.3">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3.5" hidden="1" customHeight="1" x14ac:dyDescent="0.3">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3.5" hidden="1" customHeight="1" x14ac:dyDescent="0.3">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3.5" hidden="1" customHeight="1" x14ac:dyDescent="0.3">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3.5" hidden="1" customHeight="1" x14ac:dyDescent="0.3">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3.5" hidden="1" customHeight="1" x14ac:dyDescent="0.3">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3.5" hidden="1" customHeight="1" x14ac:dyDescent="0.3">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3.5" hidden="1" customHeight="1" x14ac:dyDescent="0.3">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3.5" hidden="1" customHeight="1" x14ac:dyDescent="0.3">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3.5" hidden="1" customHeight="1" x14ac:dyDescent="0.3">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3.5" hidden="1" customHeight="1" x14ac:dyDescent="0.3">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3.5" hidden="1" customHeight="1" x14ac:dyDescent="0.3">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3.5" hidden="1" customHeight="1" x14ac:dyDescent="0.3">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3.5" hidden="1" customHeight="1" x14ac:dyDescent="0.3">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hidden="1" customHeight="1" x14ac:dyDescent="0.25"/>
    <row r="222" spans="1:26" ht="15.75" hidden="1" customHeight="1" x14ac:dyDescent="0.25"/>
    <row r="223" spans="1:26" ht="15.75" hidden="1" customHeight="1" x14ac:dyDescent="0.25"/>
    <row r="224" spans="1:26"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sheetProtection algorithmName="SHA-512" hashValue="knumib5eDAWfNJAg2mEHYgT2DodVQL7MayEdKsMd/M6wLCyfukJGB2f2vLI3mXeosP49gtT8LOBX/feH7VvKJg==" saltValue="Eqdw/u2b7ieJR1bs6kSJ/A=="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999"/>
  <sheetViews>
    <sheetView topLeftCell="A7" workbookViewId="0">
      <selection activeCell="B16" sqref="B16"/>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1.140625" customWidth="1"/>
    <col min="10" max="10" width="19.85546875" customWidth="1"/>
    <col min="11" max="11" width="56" customWidth="1"/>
    <col min="12" max="12" width="26.7109375" customWidth="1"/>
    <col min="13" max="13" width="24.5703125" customWidth="1"/>
    <col min="14" max="14" width="24.7109375" customWidth="1"/>
    <col min="15" max="15" width="17.5703125" customWidth="1"/>
    <col min="16" max="16" width="20.85546875" customWidth="1"/>
    <col min="17" max="17" width="23.5703125" hidden="1" customWidth="1"/>
    <col min="18" max="18" width="30" hidden="1" customWidth="1"/>
    <col min="19" max="19" width="22" hidden="1" customWidth="1"/>
    <col min="20" max="20" width="9"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164"/>
      <c r="I1" s="164"/>
      <c r="J1" s="9"/>
      <c r="K1" s="9"/>
      <c r="L1" s="9"/>
      <c r="M1" s="9"/>
      <c r="N1" s="9"/>
      <c r="O1" s="9"/>
      <c r="P1" s="9"/>
      <c r="Q1" s="15"/>
      <c r="R1" s="15"/>
      <c r="S1" s="15"/>
      <c r="T1" s="15"/>
      <c r="U1" s="15"/>
      <c r="V1" s="15"/>
      <c r="W1" s="15"/>
      <c r="X1" s="15"/>
      <c r="Y1" s="15"/>
      <c r="Z1" s="15"/>
    </row>
    <row r="2" spans="1:26" x14ac:dyDescent="0.25">
      <c r="A2" s="9"/>
      <c r="B2" s="9"/>
      <c r="C2" s="9"/>
      <c r="D2" s="9"/>
      <c r="E2" s="9"/>
      <c r="F2" s="9"/>
      <c r="G2" s="9"/>
      <c r="H2" s="164"/>
      <c r="I2" s="164"/>
      <c r="J2" s="9"/>
      <c r="K2" s="9"/>
      <c r="L2" s="9"/>
      <c r="M2" s="9"/>
      <c r="N2" s="407" t="s">
        <v>0</v>
      </c>
      <c r="O2" s="408" t="s">
        <v>1</v>
      </c>
      <c r="P2" s="9"/>
      <c r="Q2" s="15"/>
      <c r="R2" s="15"/>
      <c r="S2" s="15"/>
      <c r="T2" s="15"/>
      <c r="U2" s="15"/>
      <c r="V2" s="15"/>
      <c r="W2" s="15"/>
      <c r="X2" s="15"/>
      <c r="Y2" s="15"/>
      <c r="Z2" s="15"/>
    </row>
    <row r="3" spans="1:26" x14ac:dyDescent="0.25">
      <c r="A3" s="9"/>
      <c r="B3" s="9"/>
      <c r="C3" s="9"/>
      <c r="D3" s="9"/>
      <c r="E3" s="9"/>
      <c r="F3" s="9"/>
      <c r="G3" s="9"/>
      <c r="H3" s="164"/>
      <c r="I3" s="164"/>
      <c r="J3" s="9"/>
      <c r="K3" s="9"/>
      <c r="L3" s="9"/>
      <c r="M3" s="9"/>
      <c r="N3" s="409" t="s">
        <v>2</v>
      </c>
      <c r="O3" s="410">
        <v>10</v>
      </c>
      <c r="P3" s="9"/>
      <c r="Q3" s="15"/>
      <c r="R3" s="15"/>
      <c r="S3" s="15"/>
      <c r="T3" s="15"/>
      <c r="U3" s="15"/>
      <c r="V3" s="15"/>
      <c r="W3" s="15"/>
      <c r="X3" s="15"/>
      <c r="Y3" s="15"/>
      <c r="Z3" s="15"/>
    </row>
    <row r="4" spans="1:26" x14ac:dyDescent="0.25">
      <c r="A4" s="9"/>
      <c r="B4" s="9"/>
      <c r="C4" s="9"/>
      <c r="D4" s="9"/>
      <c r="E4" s="9"/>
      <c r="F4" s="9"/>
      <c r="G4" s="9"/>
      <c r="H4" s="164"/>
      <c r="I4" s="164"/>
      <c r="J4" s="9"/>
      <c r="K4" s="9"/>
      <c r="L4" s="9"/>
      <c r="M4" s="9"/>
      <c r="N4" s="407" t="s">
        <v>3</v>
      </c>
      <c r="O4" s="411">
        <v>45848</v>
      </c>
      <c r="P4" s="9"/>
      <c r="Q4" s="15"/>
      <c r="R4" s="15"/>
      <c r="S4" s="15"/>
      <c r="T4" s="15"/>
      <c r="U4" s="15"/>
      <c r="V4" s="15"/>
      <c r="W4" s="15"/>
      <c r="X4" s="15"/>
      <c r="Y4" s="15"/>
      <c r="Z4" s="15"/>
    </row>
    <row r="5" spans="1:26" x14ac:dyDescent="0.25">
      <c r="A5" s="9"/>
      <c r="B5" s="9"/>
      <c r="C5" s="9"/>
      <c r="D5" s="9"/>
      <c r="E5" s="9"/>
      <c r="F5" s="9"/>
      <c r="G5" s="9"/>
      <c r="H5" s="164"/>
      <c r="I5" s="164"/>
      <c r="J5" s="9"/>
      <c r="K5" s="9"/>
      <c r="L5" s="9"/>
      <c r="M5" s="9"/>
      <c r="N5" s="407" t="s">
        <v>4</v>
      </c>
      <c r="O5" s="408" t="s">
        <v>1241</v>
      </c>
      <c r="P5" s="9"/>
      <c r="Q5" s="15"/>
      <c r="R5" s="15"/>
      <c r="S5" s="15"/>
      <c r="T5" s="15"/>
      <c r="U5" s="15"/>
      <c r="V5" s="15"/>
      <c r="W5" s="15"/>
      <c r="X5" s="15"/>
      <c r="Y5" s="15"/>
      <c r="Z5" s="15"/>
    </row>
    <row r="6" spans="1:26" x14ac:dyDescent="0.25">
      <c r="A6" s="9"/>
      <c r="B6" s="9"/>
      <c r="C6" s="9"/>
      <c r="D6" s="9"/>
      <c r="E6" s="9"/>
      <c r="F6" s="9"/>
      <c r="G6" s="9"/>
      <c r="H6" s="164"/>
      <c r="I6" s="164"/>
      <c r="J6" s="9"/>
      <c r="K6" s="9"/>
      <c r="L6" s="9"/>
      <c r="M6" s="9"/>
      <c r="N6" s="9"/>
      <c r="O6" s="9"/>
      <c r="P6" s="9"/>
      <c r="Q6" s="15"/>
      <c r="R6" s="15"/>
      <c r="S6" s="15"/>
      <c r="T6" s="15"/>
      <c r="U6" s="15"/>
      <c r="V6" s="15"/>
      <c r="W6" s="15"/>
      <c r="X6" s="15"/>
      <c r="Y6" s="15"/>
      <c r="Z6" s="15"/>
    </row>
    <row r="7" spans="1:26" ht="50.25" customHeight="1" x14ac:dyDescent="0.25">
      <c r="A7" s="9"/>
      <c r="B7" s="9"/>
      <c r="C7" s="9"/>
      <c r="D7" s="9"/>
      <c r="E7" s="9"/>
      <c r="F7" s="9"/>
      <c r="G7" s="9"/>
      <c r="H7" s="164"/>
      <c r="I7" s="164"/>
      <c r="J7" s="9"/>
      <c r="K7" s="9"/>
      <c r="L7" s="9"/>
      <c r="M7" s="9"/>
      <c r="N7" s="9"/>
      <c r="O7" s="9"/>
      <c r="P7" s="9"/>
      <c r="Q7" s="15"/>
      <c r="R7" s="15"/>
      <c r="S7" s="15"/>
      <c r="T7" s="15"/>
      <c r="U7" s="15"/>
      <c r="V7" s="15"/>
      <c r="W7" s="15"/>
      <c r="X7" s="15"/>
      <c r="Y7" s="15"/>
      <c r="Z7" s="15"/>
    </row>
    <row r="8" spans="1:26" x14ac:dyDescent="0.25">
      <c r="A8" s="15"/>
      <c r="B8" s="152"/>
      <c r="C8" s="152"/>
      <c r="D8" s="152"/>
      <c r="E8" s="152"/>
      <c r="F8" s="152"/>
      <c r="G8" s="152"/>
      <c r="H8" s="165"/>
      <c r="I8" s="165"/>
      <c r="J8" s="152"/>
      <c r="K8" s="152"/>
      <c r="L8" s="152"/>
      <c r="M8" s="152"/>
      <c r="N8" s="166"/>
      <c r="O8" s="152"/>
      <c r="P8" s="152"/>
      <c r="Q8" s="15"/>
      <c r="R8" s="15"/>
      <c r="S8" s="15"/>
      <c r="T8" s="15"/>
      <c r="U8" s="15"/>
      <c r="V8" s="15"/>
      <c r="W8" s="15"/>
      <c r="X8" s="15"/>
      <c r="Y8" s="15"/>
      <c r="Z8" s="15"/>
    </row>
    <row r="9" spans="1:26" ht="36.75" customHeight="1" x14ac:dyDescent="0.3">
      <c r="A9" s="18"/>
      <c r="B9" s="167" t="s">
        <v>326</v>
      </c>
      <c r="C9" s="463" t="s">
        <v>327</v>
      </c>
      <c r="D9" s="419"/>
      <c r="E9" s="419"/>
      <c r="F9" s="419"/>
      <c r="G9" s="419"/>
      <c r="H9" s="419"/>
      <c r="I9" s="419"/>
      <c r="J9" s="419"/>
      <c r="K9" s="419"/>
      <c r="L9" s="419"/>
      <c r="M9" s="419"/>
      <c r="N9" s="419"/>
      <c r="O9" s="419"/>
      <c r="P9" s="420"/>
      <c r="Q9" s="15"/>
      <c r="R9" s="15"/>
      <c r="S9" s="15"/>
      <c r="T9" s="15"/>
      <c r="U9" s="15"/>
      <c r="V9" s="15"/>
      <c r="W9" s="15"/>
      <c r="X9" s="15"/>
      <c r="Y9" s="18"/>
      <c r="Z9" s="18"/>
    </row>
    <row r="10" spans="1:26" ht="16.5" x14ac:dyDescent="0.3">
      <c r="A10" s="18"/>
      <c r="B10" s="459" t="s">
        <v>328</v>
      </c>
      <c r="C10" s="419"/>
      <c r="D10" s="419"/>
      <c r="E10" s="419"/>
      <c r="F10" s="419"/>
      <c r="G10" s="419"/>
      <c r="H10" s="419"/>
      <c r="I10" s="419"/>
      <c r="J10" s="419"/>
      <c r="K10" s="419"/>
      <c r="L10" s="419"/>
      <c r="M10" s="419"/>
      <c r="N10" s="419"/>
      <c r="O10" s="419"/>
      <c r="P10" s="420"/>
      <c r="Q10" s="15"/>
      <c r="R10" s="15"/>
      <c r="S10" s="15"/>
      <c r="T10" s="15"/>
      <c r="U10" s="15"/>
      <c r="V10" s="15"/>
      <c r="W10" s="15"/>
      <c r="X10" s="15"/>
      <c r="Y10" s="18"/>
      <c r="Z10" s="18"/>
    </row>
    <row r="11" spans="1:26" ht="16.5" x14ac:dyDescent="0.25">
      <c r="A11" s="15"/>
      <c r="B11" s="60"/>
      <c r="C11" s="15"/>
      <c r="D11" s="15"/>
      <c r="E11" s="15"/>
      <c r="F11" s="15"/>
      <c r="G11" s="15"/>
      <c r="H11" s="168"/>
      <c r="I11" s="168"/>
      <c r="J11" s="15"/>
      <c r="K11" s="15"/>
      <c r="L11" s="15"/>
      <c r="M11" s="15"/>
      <c r="N11" s="94"/>
      <c r="O11" s="15"/>
      <c r="P11" s="15"/>
      <c r="Q11" s="15"/>
      <c r="R11" s="15"/>
      <c r="S11" s="15"/>
      <c r="T11" s="15"/>
      <c r="U11" s="15"/>
      <c r="V11" s="15"/>
      <c r="W11" s="15"/>
      <c r="X11" s="15"/>
      <c r="Y11" s="15"/>
      <c r="Z11" s="15"/>
    </row>
    <row r="12" spans="1:26" x14ac:dyDescent="0.25">
      <c r="A12" s="15"/>
      <c r="B12" s="15"/>
      <c r="C12" s="15"/>
      <c r="D12" s="15"/>
      <c r="E12" s="15"/>
      <c r="F12" s="15"/>
      <c r="G12" s="15"/>
      <c r="H12" s="168"/>
      <c r="I12" s="168"/>
      <c r="J12" s="15"/>
      <c r="K12" s="15"/>
      <c r="L12" s="15"/>
      <c r="M12" s="15"/>
      <c r="N12" s="94"/>
      <c r="O12" s="15"/>
      <c r="P12" s="15"/>
      <c r="Q12" s="15"/>
      <c r="R12" s="15"/>
      <c r="S12" s="15"/>
      <c r="T12" s="15"/>
      <c r="U12" s="15"/>
      <c r="V12" s="15"/>
      <c r="W12" s="15"/>
      <c r="X12" s="15"/>
      <c r="Y12" s="15"/>
      <c r="Z12" s="15"/>
    </row>
    <row r="13" spans="1:26" ht="15" customHeight="1" x14ac:dyDescent="0.3">
      <c r="A13" s="15"/>
      <c r="B13" s="483" t="s">
        <v>2</v>
      </c>
      <c r="C13" s="483" t="s">
        <v>329</v>
      </c>
      <c r="D13" s="483" t="s">
        <v>330</v>
      </c>
      <c r="E13" s="505" t="s">
        <v>331</v>
      </c>
      <c r="F13" s="506" t="s">
        <v>332</v>
      </c>
      <c r="G13" s="506"/>
      <c r="H13" s="506"/>
      <c r="I13" s="506"/>
      <c r="J13" s="506"/>
      <c r="K13" s="506"/>
      <c r="L13" s="506" t="s">
        <v>333</v>
      </c>
      <c r="M13" s="506"/>
      <c r="N13" s="506"/>
      <c r="O13" s="506"/>
      <c r="P13" s="506"/>
      <c r="Q13" s="15"/>
      <c r="R13" s="15"/>
      <c r="S13" s="15"/>
      <c r="T13" s="15"/>
      <c r="U13" s="15"/>
      <c r="V13" s="15"/>
      <c r="W13" s="15"/>
      <c r="X13" s="15"/>
      <c r="Y13" s="15"/>
      <c r="Z13" s="15"/>
    </row>
    <row r="14" spans="1:26" ht="54" customHeight="1" x14ac:dyDescent="0.25">
      <c r="A14" s="15"/>
      <c r="B14" s="443"/>
      <c r="C14" s="443"/>
      <c r="D14" s="443"/>
      <c r="E14" s="443"/>
      <c r="F14" s="384" t="s">
        <v>334</v>
      </c>
      <c r="G14" s="384" t="s">
        <v>335</v>
      </c>
      <c r="H14" s="384" t="s">
        <v>336</v>
      </c>
      <c r="I14" s="384" t="s">
        <v>1228</v>
      </c>
      <c r="J14" s="384" t="s">
        <v>337</v>
      </c>
      <c r="K14" s="384" t="s">
        <v>83</v>
      </c>
      <c r="L14" s="384" t="s">
        <v>338</v>
      </c>
      <c r="M14" s="385" t="s">
        <v>339</v>
      </c>
      <c r="N14" s="384" t="s">
        <v>340</v>
      </c>
      <c r="O14" s="384" t="s">
        <v>337</v>
      </c>
      <c r="P14" s="384" t="s">
        <v>83</v>
      </c>
      <c r="Q14" s="15"/>
      <c r="R14" s="94" t="s">
        <v>341</v>
      </c>
      <c r="S14" s="15"/>
      <c r="T14" s="15"/>
      <c r="U14" s="15"/>
      <c r="V14" s="15"/>
      <c r="W14" s="15"/>
      <c r="X14" s="15"/>
      <c r="Y14" s="15"/>
      <c r="Z14" s="15"/>
    </row>
    <row r="15" spans="1:26" ht="144" customHeight="1" x14ac:dyDescent="0.25">
      <c r="A15" s="15"/>
      <c r="B15" s="373">
        <v>1</v>
      </c>
      <c r="C15" s="413" t="s">
        <v>1242</v>
      </c>
      <c r="D15" s="414" t="s">
        <v>1231</v>
      </c>
      <c r="E15" s="64" t="s">
        <v>341</v>
      </c>
      <c r="F15" s="162" t="s">
        <v>150</v>
      </c>
      <c r="G15" s="171" t="s">
        <v>142</v>
      </c>
      <c r="H15" s="373" t="s">
        <v>342</v>
      </c>
      <c r="I15" s="373" t="s">
        <v>342</v>
      </c>
      <c r="J15" s="374" t="s">
        <v>344</v>
      </c>
      <c r="K15" s="162" t="s">
        <v>143</v>
      </c>
      <c r="L15" s="374"/>
      <c r="M15" s="169"/>
      <c r="N15" s="169"/>
      <c r="O15" s="374"/>
      <c r="P15" s="374"/>
      <c r="Q15" s="94"/>
      <c r="R15" s="94" t="s">
        <v>16</v>
      </c>
      <c r="S15" s="94"/>
      <c r="T15" s="94"/>
      <c r="U15" s="15"/>
      <c r="V15" s="15"/>
      <c r="W15" s="15"/>
      <c r="X15" s="15"/>
      <c r="Y15" s="15"/>
      <c r="Z15" s="15"/>
    </row>
    <row r="16" spans="1:26" ht="225" customHeight="1" x14ac:dyDescent="0.3">
      <c r="A16" s="15"/>
      <c r="B16" s="373">
        <v>1</v>
      </c>
      <c r="C16" s="413" t="s">
        <v>1242</v>
      </c>
      <c r="D16" s="414" t="s">
        <v>1231</v>
      </c>
      <c r="E16" s="169" t="s">
        <v>16</v>
      </c>
      <c r="F16" s="371" t="s">
        <v>150</v>
      </c>
      <c r="G16" s="371" t="s">
        <v>1218</v>
      </c>
      <c r="H16" s="372" t="s">
        <v>342</v>
      </c>
      <c r="I16" s="372" t="s">
        <v>342</v>
      </c>
      <c r="J16" s="371" t="s">
        <v>1219</v>
      </c>
      <c r="K16" s="371" t="s">
        <v>1227</v>
      </c>
      <c r="L16" s="376"/>
      <c r="M16" s="376"/>
      <c r="N16" s="377"/>
      <c r="O16" s="377"/>
      <c r="P16" s="377"/>
      <c r="Q16" s="15"/>
      <c r="R16" s="15" t="s">
        <v>343</v>
      </c>
      <c r="S16" s="15"/>
      <c r="T16" s="15"/>
      <c r="U16" s="15"/>
      <c r="V16" s="15"/>
      <c r="W16" s="15"/>
      <c r="X16" s="15"/>
      <c r="Y16" s="15"/>
      <c r="Z16" s="15"/>
    </row>
    <row r="17" spans="1:26" ht="16.5" x14ac:dyDescent="0.3">
      <c r="A17" s="15"/>
      <c r="B17" s="378"/>
      <c r="C17" s="379"/>
      <c r="D17" s="379"/>
      <c r="E17" s="379"/>
      <c r="F17" s="379"/>
      <c r="G17" s="379"/>
      <c r="H17" s="379"/>
      <c r="I17" s="379"/>
      <c r="J17" s="379"/>
      <c r="K17" s="379"/>
      <c r="L17" s="380"/>
      <c r="M17" s="380"/>
      <c r="N17" s="381"/>
      <c r="O17" s="377"/>
      <c r="P17" s="377"/>
      <c r="Q17" s="15"/>
      <c r="R17" s="15"/>
      <c r="S17" s="15"/>
      <c r="T17" s="15"/>
      <c r="U17" s="15"/>
      <c r="V17" s="15"/>
      <c r="W17" s="15"/>
      <c r="X17" s="15"/>
      <c r="Y17" s="15"/>
      <c r="Z17" s="15"/>
    </row>
    <row r="18" spans="1:26" ht="16.5" x14ac:dyDescent="0.3">
      <c r="A18" s="15"/>
      <c r="B18" s="377"/>
      <c r="C18" s="382"/>
      <c r="D18" s="382"/>
      <c r="E18" s="367"/>
      <c r="F18" s="382"/>
      <c r="G18" s="382"/>
      <c r="H18" s="383"/>
      <c r="I18" s="383"/>
      <c r="J18" s="382"/>
      <c r="K18" s="382"/>
      <c r="L18" s="382"/>
      <c r="M18" s="382"/>
      <c r="N18" s="377"/>
      <c r="O18" s="377"/>
      <c r="P18" s="377"/>
      <c r="Q18" s="15"/>
      <c r="R18" s="15"/>
      <c r="S18" s="15"/>
      <c r="T18" s="15"/>
      <c r="U18" s="15"/>
      <c r="V18" s="15"/>
      <c r="W18" s="15"/>
      <c r="X18" s="15"/>
      <c r="Y18" s="15"/>
      <c r="Z18" s="15"/>
    </row>
    <row r="19" spans="1:26" ht="16.5" x14ac:dyDescent="0.3">
      <c r="A19" s="15"/>
      <c r="B19" s="377"/>
      <c r="C19" s="377"/>
      <c r="D19" s="377"/>
      <c r="E19" s="169"/>
      <c r="F19" s="377"/>
      <c r="G19" s="377"/>
      <c r="H19" s="375"/>
      <c r="I19" s="375"/>
      <c r="J19" s="377"/>
      <c r="K19" s="377"/>
      <c r="L19" s="377"/>
      <c r="M19" s="377"/>
      <c r="N19" s="377"/>
      <c r="O19" s="377"/>
      <c r="P19" s="377"/>
      <c r="Q19" s="15"/>
      <c r="R19" s="15"/>
      <c r="S19" s="15"/>
      <c r="T19" s="15"/>
      <c r="U19" s="15"/>
      <c r="V19" s="15"/>
      <c r="W19" s="15"/>
      <c r="X19" s="15"/>
      <c r="Y19" s="15"/>
      <c r="Z19" s="15"/>
    </row>
    <row r="20" spans="1:26" ht="15.75" customHeight="1" x14ac:dyDescent="0.3">
      <c r="A20" s="15"/>
      <c r="B20" s="377"/>
      <c r="C20" s="377"/>
      <c r="D20" s="377"/>
      <c r="E20" s="169"/>
      <c r="F20" s="377"/>
      <c r="G20" s="377"/>
      <c r="H20" s="375"/>
      <c r="I20" s="375"/>
      <c r="J20" s="377"/>
      <c r="K20" s="377"/>
      <c r="L20" s="377"/>
      <c r="M20" s="377"/>
      <c r="N20" s="377"/>
      <c r="O20" s="377"/>
      <c r="P20" s="377"/>
      <c r="Q20" s="15"/>
      <c r="R20" s="15"/>
      <c r="S20" s="15"/>
      <c r="T20" s="15"/>
      <c r="U20" s="15"/>
      <c r="V20" s="15"/>
      <c r="W20" s="15"/>
      <c r="X20" s="15"/>
      <c r="Y20" s="15"/>
      <c r="Z20" s="15"/>
    </row>
    <row r="21" spans="1:26" ht="15.75" customHeight="1" x14ac:dyDescent="0.25">
      <c r="A21" s="15"/>
      <c r="B21" s="15"/>
      <c r="C21" s="15"/>
      <c r="D21" s="15"/>
      <c r="E21" s="15"/>
      <c r="F21" s="15"/>
      <c r="G21" s="15"/>
      <c r="H21" s="168"/>
      <c r="I21" s="168"/>
      <c r="J21" s="15"/>
      <c r="K21" s="15"/>
      <c r="L21" s="15"/>
      <c r="M21" s="15"/>
      <c r="N21" s="94"/>
      <c r="O21" s="15"/>
      <c r="P21" s="15"/>
      <c r="Q21" s="15"/>
      <c r="R21" s="15"/>
      <c r="S21" s="15"/>
      <c r="T21" s="15"/>
      <c r="U21" s="15"/>
      <c r="V21" s="15"/>
      <c r="W21" s="15"/>
      <c r="X21" s="15"/>
      <c r="Y21" s="15"/>
      <c r="Z21" s="15"/>
    </row>
    <row r="22" spans="1:26" ht="15.75" customHeight="1" x14ac:dyDescent="0.25">
      <c r="A22" s="15"/>
      <c r="B22" s="15"/>
      <c r="C22" s="15"/>
      <c r="D22" s="15"/>
      <c r="E22" s="15"/>
      <c r="F22" s="15"/>
      <c r="G22" s="15"/>
      <c r="H22" s="168"/>
      <c r="I22" s="168"/>
      <c r="J22" s="15"/>
      <c r="K22" s="15"/>
      <c r="L22" s="15"/>
      <c r="M22" s="15"/>
      <c r="N22" s="94"/>
      <c r="O22" s="15"/>
      <c r="P22" s="15"/>
      <c r="Q22" s="15"/>
      <c r="R22" s="15"/>
      <c r="S22" s="15"/>
      <c r="T22" s="15"/>
      <c r="U22" s="15"/>
      <c r="V22" s="15"/>
      <c r="W22" s="15"/>
      <c r="X22" s="15"/>
      <c r="Y22" s="15"/>
      <c r="Z22" s="15"/>
    </row>
    <row r="23" spans="1:26" ht="15.75" hidden="1" customHeight="1" x14ac:dyDescent="0.25">
      <c r="A23" s="15"/>
      <c r="B23" s="15"/>
      <c r="C23" s="15"/>
      <c r="D23" s="15"/>
      <c r="E23" s="15"/>
      <c r="F23" s="15"/>
      <c r="G23" s="15"/>
      <c r="H23" s="168"/>
      <c r="I23" s="168"/>
      <c r="J23" s="15"/>
      <c r="K23" s="15"/>
      <c r="L23" s="15"/>
      <c r="M23" s="15"/>
      <c r="N23" s="94"/>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68"/>
      <c r="I24" s="168"/>
      <c r="J24" s="15"/>
      <c r="K24" s="15"/>
      <c r="L24" s="15"/>
      <c r="M24" s="15"/>
      <c r="N24" s="94"/>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68"/>
      <c r="I25" s="168"/>
      <c r="J25" s="15"/>
      <c r="K25" s="15"/>
      <c r="L25" s="15"/>
      <c r="M25" s="15"/>
      <c r="N25" s="94"/>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68"/>
      <c r="I26" s="168"/>
      <c r="J26" s="15"/>
      <c r="K26" s="15"/>
      <c r="L26" s="15"/>
      <c r="M26" s="15"/>
      <c r="N26" s="94"/>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68"/>
      <c r="I27" s="168"/>
      <c r="J27" s="15"/>
      <c r="K27" s="15"/>
      <c r="L27" s="15"/>
      <c r="M27" s="15"/>
      <c r="N27" s="94"/>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68"/>
      <c r="I28" s="168"/>
      <c r="J28" s="15"/>
      <c r="K28" s="15"/>
      <c r="L28" s="15"/>
      <c r="M28" s="15"/>
      <c r="N28" s="94"/>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68"/>
      <c r="I29" s="168"/>
      <c r="J29" s="15"/>
      <c r="K29" s="15"/>
      <c r="L29" s="15"/>
      <c r="M29" s="15"/>
      <c r="N29" s="94"/>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68"/>
      <c r="I30" s="168"/>
      <c r="J30" s="15"/>
      <c r="K30" s="15"/>
      <c r="L30" s="15"/>
      <c r="M30" s="15"/>
      <c r="N30" s="94"/>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68"/>
      <c r="I31" s="168"/>
      <c r="J31" s="15"/>
      <c r="K31" s="15"/>
      <c r="L31" s="15"/>
      <c r="M31" s="15"/>
      <c r="N31" s="94"/>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68"/>
      <c r="I32" s="168"/>
      <c r="J32" s="15"/>
      <c r="K32" s="15"/>
      <c r="L32" s="15"/>
      <c r="M32" s="15"/>
      <c r="N32" s="94"/>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68"/>
      <c r="I33" s="168"/>
      <c r="J33" s="15"/>
      <c r="K33" s="15"/>
      <c r="L33" s="15"/>
      <c r="M33" s="15"/>
      <c r="N33" s="94"/>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68"/>
      <c r="I34" s="168"/>
      <c r="J34" s="15"/>
      <c r="K34" s="15"/>
      <c r="L34" s="15"/>
      <c r="M34" s="15"/>
      <c r="N34" s="94"/>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68"/>
      <c r="I35" s="168"/>
      <c r="J35" s="15"/>
      <c r="K35" s="15"/>
      <c r="L35" s="15"/>
      <c r="M35" s="15"/>
      <c r="N35" s="94"/>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68"/>
      <c r="I36" s="168"/>
      <c r="J36" s="15"/>
      <c r="K36" s="15"/>
      <c r="L36" s="15"/>
      <c r="M36" s="15"/>
      <c r="N36" s="94"/>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68"/>
      <c r="I37" s="168"/>
      <c r="J37" s="15"/>
      <c r="K37" s="15"/>
      <c r="L37" s="15"/>
      <c r="M37" s="15"/>
      <c r="N37" s="94"/>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68"/>
      <c r="I38" s="168"/>
      <c r="J38" s="15"/>
      <c r="K38" s="15"/>
      <c r="L38" s="15"/>
      <c r="M38" s="15"/>
      <c r="N38" s="94"/>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68"/>
      <c r="I39" s="168"/>
      <c r="J39" s="15"/>
      <c r="K39" s="15"/>
      <c r="L39" s="15"/>
      <c r="M39" s="15"/>
      <c r="N39" s="94"/>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68"/>
      <c r="I40" s="168"/>
      <c r="J40" s="15"/>
      <c r="K40" s="15"/>
      <c r="L40" s="15"/>
      <c r="M40" s="15"/>
      <c r="N40" s="94"/>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68"/>
      <c r="I41" s="168"/>
      <c r="J41" s="15"/>
      <c r="K41" s="15"/>
      <c r="L41" s="15"/>
      <c r="M41" s="15"/>
      <c r="N41" s="94"/>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68"/>
      <c r="I42" s="168"/>
      <c r="J42" s="15"/>
      <c r="K42" s="15"/>
      <c r="L42" s="15"/>
      <c r="M42" s="15"/>
      <c r="N42" s="94"/>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68"/>
      <c r="I43" s="168"/>
      <c r="J43" s="15"/>
      <c r="K43" s="15"/>
      <c r="L43" s="15"/>
      <c r="M43" s="15"/>
      <c r="N43" s="94"/>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68"/>
      <c r="I44" s="168"/>
      <c r="J44" s="15"/>
      <c r="K44" s="15"/>
      <c r="L44" s="15"/>
      <c r="M44" s="15"/>
      <c r="N44" s="94"/>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68"/>
      <c r="I45" s="168"/>
      <c r="J45" s="15"/>
      <c r="K45" s="15"/>
      <c r="L45" s="15"/>
      <c r="M45" s="15"/>
      <c r="N45" s="94"/>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68"/>
      <c r="I46" s="168"/>
      <c r="J46" s="15"/>
      <c r="K46" s="15"/>
      <c r="L46" s="15"/>
      <c r="M46" s="15"/>
      <c r="N46" s="94"/>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68"/>
      <c r="I47" s="168"/>
      <c r="J47" s="15"/>
      <c r="K47" s="15"/>
      <c r="L47" s="15"/>
      <c r="M47" s="15"/>
      <c r="N47" s="94"/>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68"/>
      <c r="I48" s="168"/>
      <c r="J48" s="15"/>
      <c r="K48" s="15"/>
      <c r="L48" s="15"/>
      <c r="M48" s="15"/>
      <c r="N48" s="94"/>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68"/>
      <c r="I49" s="168"/>
      <c r="J49" s="15"/>
      <c r="K49" s="15"/>
      <c r="L49" s="15"/>
      <c r="M49" s="15"/>
      <c r="N49" s="94"/>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68"/>
      <c r="I50" s="168"/>
      <c r="J50" s="15"/>
      <c r="K50" s="15"/>
      <c r="L50" s="15"/>
      <c r="M50" s="15"/>
      <c r="N50" s="94"/>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68"/>
      <c r="I51" s="168"/>
      <c r="J51" s="15"/>
      <c r="K51" s="15"/>
      <c r="L51" s="15"/>
      <c r="M51" s="15"/>
      <c r="N51" s="94"/>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68"/>
      <c r="I52" s="168"/>
      <c r="J52" s="15"/>
      <c r="K52" s="15"/>
      <c r="L52" s="15"/>
      <c r="M52" s="15"/>
      <c r="N52" s="94"/>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68"/>
      <c r="I53" s="168"/>
      <c r="J53" s="15"/>
      <c r="K53" s="15"/>
      <c r="L53" s="15"/>
      <c r="M53" s="15"/>
      <c r="N53" s="94"/>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68"/>
      <c r="I54" s="168"/>
      <c r="J54" s="15"/>
      <c r="K54" s="15"/>
      <c r="L54" s="15"/>
      <c r="M54" s="15"/>
      <c r="N54" s="94"/>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68"/>
      <c r="I55" s="168"/>
      <c r="J55" s="15"/>
      <c r="K55" s="15"/>
      <c r="L55" s="15"/>
      <c r="M55" s="15"/>
      <c r="N55" s="94"/>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68"/>
      <c r="I56" s="168"/>
      <c r="J56" s="15"/>
      <c r="K56" s="15"/>
      <c r="L56" s="15"/>
      <c r="M56" s="15"/>
      <c r="N56" s="94"/>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68"/>
      <c r="I57" s="168"/>
      <c r="J57" s="15"/>
      <c r="K57" s="15"/>
      <c r="L57" s="15"/>
      <c r="M57" s="15"/>
      <c r="N57" s="94"/>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68"/>
      <c r="I58" s="168"/>
      <c r="J58" s="15"/>
      <c r="K58" s="15"/>
      <c r="L58" s="15"/>
      <c r="M58" s="15"/>
      <c r="N58" s="94"/>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68"/>
      <c r="I59" s="168"/>
      <c r="J59" s="15"/>
      <c r="K59" s="15"/>
      <c r="L59" s="15"/>
      <c r="M59" s="15"/>
      <c r="N59" s="94"/>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68"/>
      <c r="I60" s="168"/>
      <c r="J60" s="15"/>
      <c r="K60" s="15"/>
      <c r="L60" s="15"/>
      <c r="M60" s="15"/>
      <c r="N60" s="94"/>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68"/>
      <c r="I61" s="168"/>
      <c r="J61" s="15"/>
      <c r="K61" s="15"/>
      <c r="L61" s="15"/>
      <c r="M61" s="15"/>
      <c r="N61" s="94"/>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68"/>
      <c r="I62" s="168"/>
      <c r="J62" s="15"/>
      <c r="K62" s="15"/>
      <c r="L62" s="15"/>
      <c r="M62" s="15"/>
      <c r="N62" s="94"/>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68"/>
      <c r="I63" s="168"/>
      <c r="J63" s="15"/>
      <c r="K63" s="15"/>
      <c r="L63" s="15"/>
      <c r="M63" s="15"/>
      <c r="N63" s="94"/>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68"/>
      <c r="I64" s="168"/>
      <c r="J64" s="15"/>
      <c r="K64" s="15"/>
      <c r="L64" s="15"/>
      <c r="M64" s="15"/>
      <c r="N64" s="94"/>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68"/>
      <c r="I65" s="168"/>
      <c r="J65" s="15"/>
      <c r="K65" s="15"/>
      <c r="L65" s="15"/>
      <c r="M65" s="15"/>
      <c r="N65" s="94"/>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68"/>
      <c r="I66" s="168"/>
      <c r="J66" s="15"/>
      <c r="K66" s="15"/>
      <c r="L66" s="15"/>
      <c r="M66" s="15"/>
      <c r="N66" s="94"/>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68"/>
      <c r="I67" s="168"/>
      <c r="J67" s="15"/>
      <c r="K67" s="15"/>
      <c r="L67" s="15"/>
      <c r="M67" s="15"/>
      <c r="N67" s="94"/>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68"/>
      <c r="I68" s="168"/>
      <c r="J68" s="15"/>
      <c r="K68" s="15"/>
      <c r="L68" s="15"/>
      <c r="M68" s="15"/>
      <c r="N68" s="94"/>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68"/>
      <c r="I69" s="168"/>
      <c r="J69" s="15"/>
      <c r="K69" s="15"/>
      <c r="L69" s="15"/>
      <c r="M69" s="15"/>
      <c r="N69" s="94"/>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68"/>
      <c r="I70" s="168"/>
      <c r="J70" s="15"/>
      <c r="K70" s="15"/>
      <c r="L70" s="15"/>
      <c r="M70" s="15"/>
      <c r="N70" s="94"/>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68"/>
      <c r="I71" s="168"/>
      <c r="J71" s="15"/>
      <c r="K71" s="15"/>
      <c r="L71" s="15"/>
      <c r="M71" s="15"/>
      <c r="N71" s="94"/>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68"/>
      <c r="I72" s="168"/>
      <c r="J72" s="15"/>
      <c r="K72" s="15"/>
      <c r="L72" s="15"/>
      <c r="M72" s="15"/>
      <c r="N72" s="94"/>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68"/>
      <c r="I73" s="168"/>
      <c r="J73" s="15"/>
      <c r="K73" s="15"/>
      <c r="L73" s="15"/>
      <c r="M73" s="15"/>
      <c r="N73" s="94"/>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68"/>
      <c r="I74" s="168"/>
      <c r="J74" s="15"/>
      <c r="K74" s="15"/>
      <c r="L74" s="15"/>
      <c r="M74" s="15"/>
      <c r="N74" s="94"/>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68"/>
      <c r="I75" s="168"/>
      <c r="J75" s="15"/>
      <c r="K75" s="15"/>
      <c r="L75" s="15"/>
      <c r="M75" s="15"/>
      <c r="N75" s="94"/>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68"/>
      <c r="I76" s="168"/>
      <c r="J76" s="15"/>
      <c r="K76" s="15"/>
      <c r="L76" s="15"/>
      <c r="M76" s="15"/>
      <c r="N76" s="94"/>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68"/>
      <c r="I77" s="168"/>
      <c r="J77" s="15"/>
      <c r="K77" s="15"/>
      <c r="L77" s="15"/>
      <c r="M77" s="15"/>
      <c r="N77" s="94"/>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68"/>
      <c r="I78" s="168"/>
      <c r="J78" s="15"/>
      <c r="K78" s="15"/>
      <c r="L78" s="15"/>
      <c r="M78" s="15"/>
      <c r="N78" s="94"/>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68"/>
      <c r="I79" s="168"/>
      <c r="J79" s="15"/>
      <c r="K79" s="15"/>
      <c r="L79" s="15"/>
      <c r="M79" s="15"/>
      <c r="N79" s="94"/>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68"/>
      <c r="I80" s="168"/>
      <c r="J80" s="15"/>
      <c r="K80" s="15"/>
      <c r="L80" s="15"/>
      <c r="M80" s="15"/>
      <c r="N80" s="94"/>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68"/>
      <c r="I81" s="168"/>
      <c r="J81" s="15"/>
      <c r="K81" s="15"/>
      <c r="L81" s="15"/>
      <c r="M81" s="15"/>
      <c r="N81" s="94"/>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68"/>
      <c r="I82" s="168"/>
      <c r="J82" s="15"/>
      <c r="K82" s="15"/>
      <c r="L82" s="15"/>
      <c r="M82" s="15"/>
      <c r="N82" s="94"/>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68"/>
      <c r="I83" s="168"/>
      <c r="J83" s="15"/>
      <c r="K83" s="15"/>
      <c r="L83" s="15"/>
      <c r="M83" s="15"/>
      <c r="N83" s="94"/>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68"/>
      <c r="I84" s="168"/>
      <c r="J84" s="15"/>
      <c r="K84" s="15"/>
      <c r="L84" s="15"/>
      <c r="M84" s="15"/>
      <c r="N84" s="94"/>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68"/>
      <c r="I85" s="168"/>
      <c r="J85" s="15"/>
      <c r="K85" s="15"/>
      <c r="L85" s="15"/>
      <c r="M85" s="15"/>
      <c r="N85" s="94"/>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68"/>
      <c r="I86" s="168"/>
      <c r="J86" s="15"/>
      <c r="K86" s="15"/>
      <c r="L86" s="15"/>
      <c r="M86" s="15"/>
      <c r="N86" s="94"/>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68"/>
      <c r="I87" s="168"/>
      <c r="J87" s="15"/>
      <c r="K87" s="15"/>
      <c r="L87" s="15"/>
      <c r="M87" s="15"/>
      <c r="N87" s="94"/>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68"/>
      <c r="I88" s="168"/>
      <c r="J88" s="15"/>
      <c r="K88" s="15"/>
      <c r="L88" s="15"/>
      <c r="M88" s="15"/>
      <c r="N88" s="94"/>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68"/>
      <c r="I89" s="168"/>
      <c r="J89" s="15"/>
      <c r="K89" s="15"/>
      <c r="L89" s="15"/>
      <c r="M89" s="15"/>
      <c r="N89" s="94"/>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68"/>
      <c r="I90" s="168"/>
      <c r="J90" s="15"/>
      <c r="K90" s="15"/>
      <c r="L90" s="15"/>
      <c r="M90" s="15"/>
      <c r="N90" s="94"/>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68"/>
      <c r="I91" s="168"/>
      <c r="J91" s="15"/>
      <c r="K91" s="15"/>
      <c r="L91" s="15"/>
      <c r="M91" s="15"/>
      <c r="N91" s="94"/>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68"/>
      <c r="I92" s="168"/>
      <c r="J92" s="15"/>
      <c r="K92" s="15"/>
      <c r="L92" s="15"/>
      <c r="M92" s="15"/>
      <c r="N92" s="94"/>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68"/>
      <c r="I93" s="168"/>
      <c r="J93" s="15"/>
      <c r="K93" s="15"/>
      <c r="L93" s="15"/>
      <c r="M93" s="15"/>
      <c r="N93" s="94"/>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68"/>
      <c r="I94" s="168"/>
      <c r="J94" s="15"/>
      <c r="K94" s="15"/>
      <c r="L94" s="15"/>
      <c r="M94" s="15"/>
      <c r="N94" s="94"/>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68"/>
      <c r="I95" s="168"/>
      <c r="J95" s="15"/>
      <c r="K95" s="15"/>
      <c r="L95" s="15"/>
      <c r="M95" s="15"/>
      <c r="N95" s="94"/>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68"/>
      <c r="I96" s="168"/>
      <c r="J96" s="15"/>
      <c r="K96" s="15"/>
      <c r="L96" s="15"/>
      <c r="M96" s="15"/>
      <c r="N96" s="94"/>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68"/>
      <c r="I97" s="168"/>
      <c r="J97" s="15"/>
      <c r="K97" s="15"/>
      <c r="L97" s="15"/>
      <c r="M97" s="15"/>
      <c r="N97" s="94"/>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68"/>
      <c r="I98" s="168"/>
      <c r="J98" s="15"/>
      <c r="K98" s="15"/>
      <c r="L98" s="15"/>
      <c r="M98" s="15"/>
      <c r="N98" s="94"/>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68"/>
      <c r="I99" s="168"/>
      <c r="J99" s="15"/>
      <c r="K99" s="15"/>
      <c r="L99" s="15"/>
      <c r="M99" s="15"/>
      <c r="N99" s="94"/>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68"/>
      <c r="I100" s="168"/>
      <c r="J100" s="15"/>
      <c r="K100" s="15"/>
      <c r="L100" s="15"/>
      <c r="M100" s="15"/>
      <c r="N100" s="94"/>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68"/>
      <c r="I101" s="168"/>
      <c r="J101" s="15"/>
      <c r="K101" s="15"/>
      <c r="L101" s="15"/>
      <c r="M101" s="15"/>
      <c r="N101" s="94"/>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68"/>
      <c r="I102" s="168"/>
      <c r="J102" s="15"/>
      <c r="K102" s="15"/>
      <c r="L102" s="15"/>
      <c r="M102" s="15"/>
      <c r="N102" s="94"/>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68"/>
      <c r="I103" s="168"/>
      <c r="J103" s="15"/>
      <c r="K103" s="15"/>
      <c r="L103" s="15"/>
      <c r="M103" s="15"/>
      <c r="N103" s="94"/>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68"/>
      <c r="I104" s="168"/>
      <c r="J104" s="15"/>
      <c r="K104" s="15"/>
      <c r="L104" s="15"/>
      <c r="M104" s="15"/>
      <c r="N104" s="94"/>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68"/>
      <c r="I105" s="168"/>
      <c r="J105" s="15"/>
      <c r="K105" s="15"/>
      <c r="L105" s="15"/>
      <c r="M105" s="15"/>
      <c r="N105" s="94"/>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68"/>
      <c r="I106" s="168"/>
      <c r="J106" s="15"/>
      <c r="K106" s="15"/>
      <c r="L106" s="15"/>
      <c r="M106" s="15"/>
      <c r="N106" s="94"/>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68"/>
      <c r="I107" s="168"/>
      <c r="J107" s="15"/>
      <c r="K107" s="15"/>
      <c r="L107" s="15"/>
      <c r="M107" s="15"/>
      <c r="N107" s="94"/>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68"/>
      <c r="I108" s="168"/>
      <c r="J108" s="15"/>
      <c r="K108" s="15"/>
      <c r="L108" s="15"/>
      <c r="M108" s="15"/>
      <c r="N108" s="94"/>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68"/>
      <c r="I109" s="168"/>
      <c r="J109" s="15"/>
      <c r="K109" s="15"/>
      <c r="L109" s="15"/>
      <c r="M109" s="15"/>
      <c r="N109" s="94"/>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68"/>
      <c r="I110" s="168"/>
      <c r="J110" s="15"/>
      <c r="K110" s="15"/>
      <c r="L110" s="15"/>
      <c r="M110" s="15"/>
      <c r="N110" s="94"/>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68"/>
      <c r="I111" s="168"/>
      <c r="J111" s="15"/>
      <c r="K111" s="15"/>
      <c r="L111" s="15"/>
      <c r="M111" s="15"/>
      <c r="N111" s="94"/>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68"/>
      <c r="I112" s="168"/>
      <c r="J112" s="15"/>
      <c r="K112" s="15"/>
      <c r="L112" s="15"/>
      <c r="M112" s="15"/>
      <c r="N112" s="94"/>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68"/>
      <c r="I113" s="168"/>
      <c r="J113" s="15"/>
      <c r="K113" s="15"/>
      <c r="L113" s="15"/>
      <c r="M113" s="15"/>
      <c r="N113" s="94"/>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68"/>
      <c r="I114" s="168"/>
      <c r="J114" s="15"/>
      <c r="K114" s="15"/>
      <c r="L114" s="15"/>
      <c r="M114" s="15"/>
      <c r="N114" s="94"/>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68"/>
      <c r="I115" s="168"/>
      <c r="J115" s="15"/>
      <c r="K115" s="15"/>
      <c r="L115" s="15"/>
      <c r="M115" s="15"/>
      <c r="N115" s="94"/>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68"/>
      <c r="I116" s="168"/>
      <c r="J116" s="15"/>
      <c r="K116" s="15"/>
      <c r="L116" s="15"/>
      <c r="M116" s="15"/>
      <c r="N116" s="94"/>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68"/>
      <c r="I117" s="168"/>
      <c r="J117" s="15"/>
      <c r="K117" s="15"/>
      <c r="L117" s="15"/>
      <c r="M117" s="15"/>
      <c r="N117" s="94"/>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68"/>
      <c r="I118" s="168"/>
      <c r="J118" s="15"/>
      <c r="K118" s="15"/>
      <c r="L118" s="15"/>
      <c r="M118" s="15"/>
      <c r="N118" s="94"/>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68"/>
      <c r="I119" s="168"/>
      <c r="J119" s="15"/>
      <c r="K119" s="15"/>
      <c r="L119" s="15"/>
      <c r="M119" s="15"/>
      <c r="N119" s="94"/>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68"/>
      <c r="I120" s="168"/>
      <c r="J120" s="15"/>
      <c r="K120" s="15"/>
      <c r="L120" s="15"/>
      <c r="M120" s="15"/>
      <c r="N120" s="94"/>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68"/>
      <c r="I121" s="168"/>
      <c r="J121" s="15"/>
      <c r="K121" s="15"/>
      <c r="L121" s="15"/>
      <c r="M121" s="15"/>
      <c r="N121" s="94"/>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68"/>
      <c r="I122" s="168"/>
      <c r="J122" s="15"/>
      <c r="K122" s="15"/>
      <c r="L122" s="15"/>
      <c r="M122" s="15"/>
      <c r="N122" s="94"/>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68"/>
      <c r="I123" s="168"/>
      <c r="J123" s="15"/>
      <c r="K123" s="15"/>
      <c r="L123" s="15"/>
      <c r="M123" s="15"/>
      <c r="N123" s="94"/>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68"/>
      <c r="I124" s="168"/>
      <c r="J124" s="15"/>
      <c r="K124" s="15"/>
      <c r="L124" s="15"/>
      <c r="M124" s="15"/>
      <c r="N124" s="94"/>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68"/>
      <c r="I125" s="168"/>
      <c r="J125" s="15"/>
      <c r="K125" s="15"/>
      <c r="L125" s="15"/>
      <c r="M125" s="15"/>
      <c r="N125" s="94"/>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68"/>
      <c r="I126" s="168"/>
      <c r="J126" s="15"/>
      <c r="K126" s="15"/>
      <c r="L126" s="15"/>
      <c r="M126" s="15"/>
      <c r="N126" s="94"/>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68"/>
      <c r="I127" s="168"/>
      <c r="J127" s="15"/>
      <c r="K127" s="15"/>
      <c r="L127" s="15"/>
      <c r="M127" s="15"/>
      <c r="N127" s="94"/>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68"/>
      <c r="I128" s="168"/>
      <c r="J128" s="15"/>
      <c r="K128" s="15"/>
      <c r="L128" s="15"/>
      <c r="M128" s="15"/>
      <c r="N128" s="94"/>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68"/>
      <c r="I129" s="168"/>
      <c r="J129" s="15"/>
      <c r="K129" s="15"/>
      <c r="L129" s="15"/>
      <c r="M129" s="15"/>
      <c r="N129" s="94"/>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68"/>
      <c r="I130" s="168"/>
      <c r="J130" s="15"/>
      <c r="K130" s="15"/>
      <c r="L130" s="15"/>
      <c r="M130" s="15"/>
      <c r="N130" s="94"/>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68"/>
      <c r="I131" s="168"/>
      <c r="J131" s="15"/>
      <c r="K131" s="15"/>
      <c r="L131" s="15"/>
      <c r="M131" s="15"/>
      <c r="N131" s="94"/>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68"/>
      <c r="I132" s="168"/>
      <c r="J132" s="15"/>
      <c r="K132" s="15"/>
      <c r="L132" s="15"/>
      <c r="M132" s="15"/>
      <c r="N132" s="94"/>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68"/>
      <c r="I133" s="168"/>
      <c r="J133" s="15"/>
      <c r="K133" s="15"/>
      <c r="L133" s="15"/>
      <c r="M133" s="15"/>
      <c r="N133" s="94"/>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68"/>
      <c r="I134" s="168"/>
      <c r="J134" s="15"/>
      <c r="K134" s="15"/>
      <c r="L134" s="15"/>
      <c r="M134" s="15"/>
      <c r="N134" s="94"/>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68"/>
      <c r="I135" s="168"/>
      <c r="J135" s="15"/>
      <c r="K135" s="15"/>
      <c r="L135" s="15"/>
      <c r="M135" s="15"/>
      <c r="N135" s="94"/>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68"/>
      <c r="I136" s="168"/>
      <c r="J136" s="15"/>
      <c r="K136" s="15"/>
      <c r="L136" s="15"/>
      <c r="M136" s="15"/>
      <c r="N136" s="94"/>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68"/>
      <c r="I137" s="168"/>
      <c r="J137" s="15"/>
      <c r="K137" s="15"/>
      <c r="L137" s="15"/>
      <c r="M137" s="15"/>
      <c r="N137" s="94"/>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68"/>
      <c r="I138" s="168"/>
      <c r="J138" s="15"/>
      <c r="K138" s="15"/>
      <c r="L138" s="15"/>
      <c r="M138" s="15"/>
      <c r="N138" s="94"/>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68"/>
      <c r="I139" s="168"/>
      <c r="J139" s="15"/>
      <c r="K139" s="15"/>
      <c r="L139" s="15"/>
      <c r="M139" s="15"/>
      <c r="N139" s="94"/>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68"/>
      <c r="I140" s="168"/>
      <c r="J140" s="15"/>
      <c r="K140" s="15"/>
      <c r="L140" s="15"/>
      <c r="M140" s="15"/>
      <c r="N140" s="94"/>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68"/>
      <c r="I141" s="168"/>
      <c r="J141" s="15"/>
      <c r="K141" s="15"/>
      <c r="L141" s="15"/>
      <c r="M141" s="15"/>
      <c r="N141" s="94"/>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68"/>
      <c r="I142" s="168"/>
      <c r="J142" s="15"/>
      <c r="K142" s="15"/>
      <c r="L142" s="15"/>
      <c r="M142" s="15"/>
      <c r="N142" s="94"/>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68"/>
      <c r="I143" s="168"/>
      <c r="J143" s="15"/>
      <c r="K143" s="15"/>
      <c r="L143" s="15"/>
      <c r="M143" s="15"/>
      <c r="N143" s="94"/>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68"/>
      <c r="I144" s="168"/>
      <c r="J144" s="15"/>
      <c r="K144" s="15"/>
      <c r="L144" s="15"/>
      <c r="M144" s="15"/>
      <c r="N144" s="94"/>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68"/>
      <c r="I145" s="168"/>
      <c r="J145" s="15"/>
      <c r="K145" s="15"/>
      <c r="L145" s="15"/>
      <c r="M145" s="15"/>
      <c r="N145" s="94"/>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68"/>
      <c r="I146" s="168"/>
      <c r="J146" s="15"/>
      <c r="K146" s="15"/>
      <c r="L146" s="15"/>
      <c r="M146" s="15"/>
      <c r="N146" s="94"/>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68"/>
      <c r="I147" s="168"/>
      <c r="J147" s="15"/>
      <c r="K147" s="15"/>
      <c r="L147" s="15"/>
      <c r="M147" s="15"/>
      <c r="N147" s="94"/>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68"/>
      <c r="I148" s="168"/>
      <c r="J148" s="15"/>
      <c r="K148" s="15"/>
      <c r="L148" s="15"/>
      <c r="M148" s="15"/>
      <c r="N148" s="94"/>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68"/>
      <c r="I149" s="168"/>
      <c r="J149" s="15"/>
      <c r="K149" s="15"/>
      <c r="L149" s="15"/>
      <c r="M149" s="15"/>
      <c r="N149" s="94"/>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68"/>
      <c r="I150" s="168"/>
      <c r="J150" s="15"/>
      <c r="K150" s="15"/>
      <c r="L150" s="15"/>
      <c r="M150" s="15"/>
      <c r="N150" s="94"/>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68"/>
      <c r="I151" s="168"/>
      <c r="J151" s="15"/>
      <c r="K151" s="15"/>
      <c r="L151" s="15"/>
      <c r="M151" s="15"/>
      <c r="N151" s="94"/>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68"/>
      <c r="I152" s="168"/>
      <c r="J152" s="15"/>
      <c r="K152" s="15"/>
      <c r="L152" s="15"/>
      <c r="M152" s="15"/>
      <c r="N152" s="94"/>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68"/>
      <c r="I153" s="168"/>
      <c r="J153" s="15"/>
      <c r="K153" s="15"/>
      <c r="L153" s="15"/>
      <c r="M153" s="15"/>
      <c r="N153" s="94"/>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68"/>
      <c r="I154" s="168"/>
      <c r="J154" s="15"/>
      <c r="K154" s="15"/>
      <c r="L154" s="15"/>
      <c r="M154" s="15"/>
      <c r="N154" s="94"/>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68"/>
      <c r="I155" s="168"/>
      <c r="J155" s="15"/>
      <c r="K155" s="15"/>
      <c r="L155" s="15"/>
      <c r="M155" s="15"/>
      <c r="N155" s="94"/>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68"/>
      <c r="I156" s="168"/>
      <c r="J156" s="15"/>
      <c r="K156" s="15"/>
      <c r="L156" s="15"/>
      <c r="M156" s="15"/>
      <c r="N156" s="94"/>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68"/>
      <c r="I157" s="168"/>
      <c r="J157" s="15"/>
      <c r="K157" s="15"/>
      <c r="L157" s="15"/>
      <c r="M157" s="15"/>
      <c r="N157" s="94"/>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68"/>
      <c r="I158" s="168"/>
      <c r="J158" s="15"/>
      <c r="K158" s="15"/>
      <c r="L158" s="15"/>
      <c r="M158" s="15"/>
      <c r="N158" s="94"/>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68"/>
      <c r="I159" s="168"/>
      <c r="J159" s="15"/>
      <c r="K159" s="15"/>
      <c r="L159" s="15"/>
      <c r="M159" s="15"/>
      <c r="N159" s="94"/>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68"/>
      <c r="I160" s="168"/>
      <c r="J160" s="15"/>
      <c r="K160" s="15"/>
      <c r="L160" s="15"/>
      <c r="M160" s="15"/>
      <c r="N160" s="94"/>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68"/>
      <c r="I161" s="168"/>
      <c r="J161" s="15"/>
      <c r="K161" s="15"/>
      <c r="L161" s="15"/>
      <c r="M161" s="15"/>
      <c r="N161" s="94"/>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68"/>
      <c r="I162" s="168"/>
      <c r="J162" s="15"/>
      <c r="K162" s="15"/>
      <c r="L162" s="15"/>
      <c r="M162" s="15"/>
      <c r="N162" s="94"/>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68"/>
      <c r="I163" s="168"/>
      <c r="J163" s="15"/>
      <c r="K163" s="15"/>
      <c r="L163" s="15"/>
      <c r="M163" s="15"/>
      <c r="N163" s="94"/>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68"/>
      <c r="I164" s="168"/>
      <c r="J164" s="15"/>
      <c r="K164" s="15"/>
      <c r="L164" s="15"/>
      <c r="M164" s="15"/>
      <c r="N164" s="94"/>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68"/>
      <c r="I165" s="168"/>
      <c r="J165" s="15"/>
      <c r="K165" s="15"/>
      <c r="L165" s="15"/>
      <c r="M165" s="15"/>
      <c r="N165" s="94"/>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68"/>
      <c r="I166" s="168"/>
      <c r="J166" s="15"/>
      <c r="K166" s="15"/>
      <c r="L166" s="15"/>
      <c r="M166" s="15"/>
      <c r="N166" s="94"/>
      <c r="O166" s="15"/>
      <c r="P166" s="15"/>
      <c r="Q166" s="15"/>
      <c r="R166" s="15"/>
      <c r="S166" s="15"/>
      <c r="T166" s="15"/>
      <c r="U166" s="15"/>
      <c r="V166" s="15"/>
      <c r="W166" s="15"/>
      <c r="X166" s="15"/>
      <c r="Y166" s="15"/>
      <c r="Z166" s="15"/>
    </row>
    <row r="167" spans="1:26" ht="15" hidden="1" customHeight="1" x14ac:dyDescent="0.25">
      <c r="A167" s="15"/>
      <c r="B167" s="15"/>
      <c r="C167" s="15"/>
      <c r="D167" s="15"/>
      <c r="E167" s="15"/>
      <c r="F167" s="15"/>
      <c r="G167" s="15"/>
      <c r="H167" s="168"/>
      <c r="I167" s="168"/>
      <c r="J167" s="15"/>
      <c r="K167" s="15"/>
      <c r="L167" s="15"/>
      <c r="M167" s="15"/>
      <c r="N167" s="94"/>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68"/>
      <c r="I168" s="168"/>
      <c r="J168" s="15"/>
      <c r="K168" s="15"/>
      <c r="L168" s="15"/>
      <c r="M168" s="15"/>
      <c r="N168" s="94"/>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68"/>
      <c r="I169" s="168"/>
      <c r="J169" s="15"/>
      <c r="K169" s="15"/>
      <c r="L169" s="15"/>
      <c r="M169" s="15"/>
      <c r="N169" s="94"/>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68"/>
      <c r="I170" s="168"/>
      <c r="J170" s="15"/>
      <c r="K170" s="15"/>
      <c r="L170" s="15"/>
      <c r="M170" s="15"/>
      <c r="N170" s="94"/>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68"/>
      <c r="I171" s="168"/>
      <c r="J171" s="15"/>
      <c r="K171" s="15"/>
      <c r="L171" s="15"/>
      <c r="M171" s="15"/>
      <c r="N171" s="94"/>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68"/>
      <c r="I172" s="168"/>
      <c r="J172" s="15"/>
      <c r="K172" s="15"/>
      <c r="L172" s="15"/>
      <c r="M172" s="15"/>
      <c r="N172" s="94"/>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68"/>
      <c r="I173" s="168"/>
      <c r="J173" s="15"/>
      <c r="K173" s="15"/>
      <c r="L173" s="15"/>
      <c r="M173" s="15"/>
      <c r="N173" s="94"/>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68"/>
      <c r="I174" s="168"/>
      <c r="J174" s="15"/>
      <c r="K174" s="15"/>
      <c r="L174" s="15"/>
      <c r="M174" s="15"/>
      <c r="N174" s="94"/>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68"/>
      <c r="I175" s="168"/>
      <c r="J175" s="15"/>
      <c r="K175" s="15"/>
      <c r="L175" s="15"/>
      <c r="M175" s="15"/>
      <c r="N175" s="94"/>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68"/>
      <c r="I176" s="168"/>
      <c r="J176" s="15"/>
      <c r="K176" s="15"/>
      <c r="L176" s="15"/>
      <c r="M176" s="15"/>
      <c r="N176" s="94"/>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68"/>
      <c r="I177" s="168"/>
      <c r="J177" s="15"/>
      <c r="K177" s="15"/>
      <c r="L177" s="15"/>
      <c r="M177" s="15"/>
      <c r="N177" s="94"/>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68"/>
      <c r="I178" s="168"/>
      <c r="J178" s="15"/>
      <c r="K178" s="15"/>
      <c r="L178" s="15"/>
      <c r="M178" s="15"/>
      <c r="N178" s="94"/>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68"/>
      <c r="I179" s="168"/>
      <c r="J179" s="15"/>
      <c r="K179" s="15"/>
      <c r="L179" s="15"/>
      <c r="M179" s="15"/>
      <c r="N179" s="94"/>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68"/>
      <c r="I180" s="168"/>
      <c r="J180" s="15"/>
      <c r="K180" s="15"/>
      <c r="L180" s="15"/>
      <c r="M180" s="15"/>
      <c r="N180" s="94"/>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68"/>
      <c r="I181" s="168"/>
      <c r="J181" s="15"/>
      <c r="K181" s="15"/>
      <c r="L181" s="15"/>
      <c r="M181" s="15"/>
      <c r="N181" s="94"/>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68"/>
      <c r="I182" s="168"/>
      <c r="J182" s="15"/>
      <c r="K182" s="15"/>
      <c r="L182" s="15"/>
      <c r="M182" s="15"/>
      <c r="N182" s="94"/>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68"/>
      <c r="I183" s="168"/>
      <c r="J183" s="15"/>
      <c r="K183" s="15"/>
      <c r="L183" s="15"/>
      <c r="M183" s="15"/>
      <c r="N183" s="94"/>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68"/>
      <c r="I184" s="168"/>
      <c r="J184" s="15"/>
      <c r="K184" s="15"/>
      <c r="L184" s="15"/>
      <c r="M184" s="15"/>
      <c r="N184" s="94"/>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68"/>
      <c r="I185" s="168"/>
      <c r="J185" s="15"/>
      <c r="K185" s="15"/>
      <c r="L185" s="15"/>
      <c r="M185" s="15"/>
      <c r="N185" s="94"/>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68"/>
      <c r="I186" s="168"/>
      <c r="J186" s="15"/>
      <c r="K186" s="15"/>
      <c r="L186" s="15"/>
      <c r="M186" s="15"/>
      <c r="N186" s="94"/>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68"/>
      <c r="I187" s="168"/>
      <c r="J187" s="15"/>
      <c r="K187" s="15"/>
      <c r="L187" s="15"/>
      <c r="M187" s="15"/>
      <c r="N187" s="94"/>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68"/>
      <c r="I188" s="168"/>
      <c r="J188" s="15"/>
      <c r="K188" s="15"/>
      <c r="L188" s="15"/>
      <c r="M188" s="15"/>
      <c r="N188" s="94"/>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68"/>
      <c r="I189" s="168"/>
      <c r="J189" s="15"/>
      <c r="K189" s="15"/>
      <c r="L189" s="15"/>
      <c r="M189" s="15"/>
      <c r="N189" s="94"/>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68"/>
      <c r="I190" s="168"/>
      <c r="J190" s="15"/>
      <c r="K190" s="15"/>
      <c r="L190" s="15"/>
      <c r="M190" s="15"/>
      <c r="N190" s="94"/>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68"/>
      <c r="I191" s="168"/>
      <c r="J191" s="15"/>
      <c r="K191" s="15"/>
      <c r="L191" s="15"/>
      <c r="M191" s="15"/>
      <c r="N191" s="94"/>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68"/>
      <c r="I192" s="168"/>
      <c r="J192" s="15"/>
      <c r="K192" s="15"/>
      <c r="L192" s="15"/>
      <c r="M192" s="15"/>
      <c r="N192" s="94"/>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68"/>
      <c r="I193" s="168"/>
      <c r="J193" s="15"/>
      <c r="K193" s="15"/>
      <c r="L193" s="15"/>
      <c r="M193" s="15"/>
      <c r="N193" s="94"/>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68"/>
      <c r="I194" s="168"/>
      <c r="J194" s="15"/>
      <c r="K194" s="15"/>
      <c r="L194" s="15"/>
      <c r="M194" s="15"/>
      <c r="N194" s="94"/>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68"/>
      <c r="I195" s="168"/>
      <c r="J195" s="15"/>
      <c r="K195" s="15"/>
      <c r="L195" s="15"/>
      <c r="M195" s="15"/>
      <c r="N195" s="94"/>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68"/>
      <c r="I196" s="168"/>
      <c r="J196" s="15"/>
      <c r="K196" s="15"/>
      <c r="L196" s="15"/>
      <c r="M196" s="15"/>
      <c r="N196" s="94"/>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68"/>
      <c r="I197" s="168"/>
      <c r="J197" s="15"/>
      <c r="K197" s="15"/>
      <c r="L197" s="15"/>
      <c r="M197" s="15"/>
      <c r="N197" s="94"/>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68"/>
      <c r="I198" s="168"/>
      <c r="J198" s="15"/>
      <c r="K198" s="15"/>
      <c r="L198" s="15"/>
      <c r="M198" s="15"/>
      <c r="N198" s="94"/>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68"/>
      <c r="I199" s="168"/>
      <c r="J199" s="15"/>
      <c r="K199" s="15"/>
      <c r="L199" s="15"/>
      <c r="M199" s="15"/>
      <c r="N199" s="94"/>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68"/>
      <c r="I200" s="168"/>
      <c r="J200" s="15"/>
      <c r="K200" s="15"/>
      <c r="L200" s="15"/>
      <c r="M200" s="15"/>
      <c r="N200" s="94"/>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68"/>
      <c r="I201" s="168"/>
      <c r="J201" s="15"/>
      <c r="K201" s="15"/>
      <c r="L201" s="15"/>
      <c r="M201" s="15"/>
      <c r="N201" s="94"/>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68"/>
      <c r="I202" s="168"/>
      <c r="J202" s="15"/>
      <c r="K202" s="15"/>
      <c r="L202" s="15"/>
      <c r="M202" s="15"/>
      <c r="N202" s="94"/>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68"/>
      <c r="I203" s="168"/>
      <c r="J203" s="15"/>
      <c r="K203" s="15"/>
      <c r="L203" s="15"/>
      <c r="M203" s="15"/>
      <c r="N203" s="94"/>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68"/>
      <c r="I204" s="168"/>
      <c r="J204" s="15"/>
      <c r="K204" s="15"/>
      <c r="L204" s="15"/>
      <c r="M204" s="15"/>
      <c r="N204" s="94"/>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68"/>
      <c r="I205" s="168"/>
      <c r="J205" s="15"/>
      <c r="K205" s="15"/>
      <c r="L205" s="15"/>
      <c r="M205" s="15"/>
      <c r="N205" s="94"/>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68"/>
      <c r="I206" s="168"/>
      <c r="J206" s="15"/>
      <c r="K206" s="15"/>
      <c r="L206" s="15"/>
      <c r="M206" s="15"/>
      <c r="N206" s="94"/>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68"/>
      <c r="I207" s="168"/>
      <c r="J207" s="15"/>
      <c r="K207" s="15"/>
      <c r="L207" s="15"/>
      <c r="M207" s="15"/>
      <c r="N207" s="94"/>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68"/>
      <c r="I208" s="168"/>
      <c r="J208" s="15"/>
      <c r="K208" s="15"/>
      <c r="L208" s="15"/>
      <c r="M208" s="15"/>
      <c r="N208" s="94"/>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68"/>
      <c r="I209" s="168"/>
      <c r="J209" s="15"/>
      <c r="K209" s="15"/>
      <c r="L209" s="15"/>
      <c r="M209" s="15"/>
      <c r="N209" s="94"/>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68"/>
      <c r="I210" s="168"/>
      <c r="J210" s="15"/>
      <c r="K210" s="15"/>
      <c r="L210" s="15"/>
      <c r="M210" s="15"/>
      <c r="N210" s="94"/>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68"/>
      <c r="I211" s="168"/>
      <c r="J211" s="15"/>
      <c r="K211" s="15"/>
      <c r="L211" s="15"/>
      <c r="M211" s="15"/>
      <c r="N211" s="94"/>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68"/>
      <c r="I212" s="168"/>
      <c r="J212" s="15"/>
      <c r="K212" s="15"/>
      <c r="L212" s="15"/>
      <c r="M212" s="15"/>
      <c r="N212" s="94"/>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68"/>
      <c r="I213" s="168"/>
      <c r="J213" s="15"/>
      <c r="K213" s="15"/>
      <c r="L213" s="15"/>
      <c r="M213" s="15"/>
      <c r="N213" s="94"/>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68"/>
      <c r="I214" s="168"/>
      <c r="J214" s="15"/>
      <c r="K214" s="15"/>
      <c r="L214" s="15"/>
      <c r="M214" s="15"/>
      <c r="N214" s="94"/>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68"/>
      <c r="I215" s="168"/>
      <c r="J215" s="15"/>
      <c r="K215" s="15"/>
      <c r="L215" s="15"/>
      <c r="M215" s="15"/>
      <c r="N215" s="94"/>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68"/>
      <c r="I216" s="168"/>
      <c r="J216" s="15"/>
      <c r="K216" s="15"/>
      <c r="L216" s="15"/>
      <c r="M216" s="15"/>
      <c r="N216" s="94"/>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68"/>
      <c r="I217" s="168"/>
      <c r="J217" s="15"/>
      <c r="K217" s="15"/>
      <c r="L217" s="15"/>
      <c r="M217" s="15"/>
      <c r="N217" s="94"/>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68"/>
      <c r="I218" s="168"/>
      <c r="J218" s="15"/>
      <c r="K218" s="15"/>
      <c r="L218" s="15"/>
      <c r="M218" s="15"/>
      <c r="N218" s="94"/>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68"/>
      <c r="I219" s="168"/>
      <c r="J219" s="15"/>
      <c r="K219" s="15"/>
      <c r="L219" s="15"/>
      <c r="M219" s="15"/>
      <c r="N219" s="94"/>
      <c r="O219" s="15"/>
      <c r="P219" s="15"/>
      <c r="Q219" s="15"/>
      <c r="R219" s="15"/>
      <c r="S219" s="15"/>
      <c r="T219" s="15"/>
      <c r="U219" s="15"/>
      <c r="V219" s="15"/>
      <c r="W219" s="15"/>
      <c r="X219" s="15"/>
      <c r="Y219" s="15"/>
      <c r="Z219" s="15"/>
    </row>
    <row r="220" spans="1:26" ht="15.75" hidden="1" customHeight="1" x14ac:dyDescent="0.25">
      <c r="H220" s="172"/>
      <c r="I220" s="172"/>
    </row>
    <row r="221" spans="1:26" ht="15.75" hidden="1" customHeight="1" x14ac:dyDescent="0.25">
      <c r="H221" s="172"/>
      <c r="I221" s="172"/>
    </row>
    <row r="222" spans="1:26" ht="15.75" hidden="1" customHeight="1" x14ac:dyDescent="0.25">
      <c r="H222" s="172"/>
      <c r="I222" s="172"/>
    </row>
    <row r="223" spans="1:26" ht="15.75" hidden="1" customHeight="1" x14ac:dyDescent="0.25">
      <c r="H223" s="172"/>
      <c r="I223" s="172"/>
    </row>
    <row r="224" spans="1:26" ht="15.75" hidden="1" customHeight="1" x14ac:dyDescent="0.25">
      <c r="H224" s="172"/>
      <c r="I224" s="172"/>
    </row>
    <row r="225" spans="8:9" ht="15.75" hidden="1" customHeight="1" x14ac:dyDescent="0.25">
      <c r="H225" s="172"/>
      <c r="I225" s="172"/>
    </row>
    <row r="226" spans="8:9" ht="15.75" hidden="1" customHeight="1" x14ac:dyDescent="0.25">
      <c r="H226" s="172"/>
      <c r="I226" s="172"/>
    </row>
    <row r="227" spans="8:9" ht="15.75" hidden="1" customHeight="1" x14ac:dyDescent="0.25">
      <c r="H227" s="172"/>
      <c r="I227" s="172"/>
    </row>
    <row r="228" spans="8:9" ht="15.75" hidden="1" customHeight="1" x14ac:dyDescent="0.25">
      <c r="H228" s="172"/>
      <c r="I228" s="172"/>
    </row>
    <row r="229" spans="8:9" ht="15.75" hidden="1" customHeight="1" x14ac:dyDescent="0.25">
      <c r="H229" s="172"/>
      <c r="I229" s="172"/>
    </row>
    <row r="230" spans="8:9" ht="15.75" hidden="1" customHeight="1" x14ac:dyDescent="0.25">
      <c r="H230" s="172"/>
      <c r="I230" s="172"/>
    </row>
    <row r="231" spans="8:9" ht="15.75" hidden="1" customHeight="1" x14ac:dyDescent="0.25">
      <c r="H231" s="172"/>
      <c r="I231" s="172"/>
    </row>
    <row r="232" spans="8:9" ht="15.75" hidden="1" customHeight="1" x14ac:dyDescent="0.25">
      <c r="H232" s="172"/>
      <c r="I232" s="172"/>
    </row>
    <row r="233" spans="8:9" ht="15.75" hidden="1" customHeight="1" x14ac:dyDescent="0.25">
      <c r="H233" s="172"/>
      <c r="I233" s="172"/>
    </row>
    <row r="234" spans="8:9" ht="15.75" hidden="1" customHeight="1" x14ac:dyDescent="0.25">
      <c r="H234" s="172"/>
      <c r="I234" s="172"/>
    </row>
    <row r="235" spans="8:9" ht="15.75" hidden="1" customHeight="1" x14ac:dyDescent="0.25">
      <c r="H235" s="172"/>
      <c r="I235" s="172"/>
    </row>
    <row r="236" spans="8:9" ht="15.75" hidden="1" customHeight="1" x14ac:dyDescent="0.25">
      <c r="H236" s="172"/>
      <c r="I236" s="172"/>
    </row>
    <row r="237" spans="8:9" ht="15.75" hidden="1" customHeight="1" x14ac:dyDescent="0.25">
      <c r="H237" s="172"/>
      <c r="I237" s="172"/>
    </row>
    <row r="238" spans="8:9" ht="15.75" hidden="1" customHeight="1" x14ac:dyDescent="0.25">
      <c r="H238" s="172"/>
      <c r="I238" s="172"/>
    </row>
    <row r="239" spans="8:9" ht="15.75" hidden="1" customHeight="1" x14ac:dyDescent="0.25">
      <c r="H239" s="172"/>
      <c r="I239" s="172"/>
    </row>
    <row r="240" spans="8:9" ht="15.75" hidden="1" customHeight="1" x14ac:dyDescent="0.25">
      <c r="H240" s="172"/>
      <c r="I240" s="172"/>
    </row>
    <row r="241" spans="8:9" ht="15.75" hidden="1" customHeight="1" x14ac:dyDescent="0.25">
      <c r="H241" s="172"/>
      <c r="I241" s="172"/>
    </row>
    <row r="242" spans="8:9" ht="15.75" hidden="1" customHeight="1" x14ac:dyDescent="0.25">
      <c r="H242" s="172"/>
      <c r="I242" s="172"/>
    </row>
    <row r="243" spans="8:9" ht="15.75" hidden="1" customHeight="1" x14ac:dyDescent="0.25">
      <c r="H243" s="172"/>
      <c r="I243" s="172"/>
    </row>
    <row r="244" spans="8:9" ht="15.75" hidden="1" customHeight="1" x14ac:dyDescent="0.25">
      <c r="H244" s="172"/>
      <c r="I244" s="172"/>
    </row>
    <row r="245" spans="8:9" ht="15.75" hidden="1" customHeight="1" x14ac:dyDescent="0.25">
      <c r="H245" s="172"/>
      <c r="I245" s="172"/>
    </row>
    <row r="246" spans="8:9" ht="15.75" hidden="1" customHeight="1" x14ac:dyDescent="0.25">
      <c r="H246" s="172"/>
      <c r="I246" s="172"/>
    </row>
    <row r="247" spans="8:9" ht="15.75" hidden="1" customHeight="1" x14ac:dyDescent="0.25">
      <c r="H247" s="172"/>
      <c r="I247" s="172"/>
    </row>
    <row r="248" spans="8:9" ht="15.75" hidden="1" customHeight="1" x14ac:dyDescent="0.25">
      <c r="H248" s="172"/>
      <c r="I248" s="172"/>
    </row>
    <row r="249" spans="8:9" ht="15.75" hidden="1" customHeight="1" x14ac:dyDescent="0.25">
      <c r="H249" s="172"/>
      <c r="I249" s="172"/>
    </row>
    <row r="250" spans="8:9" ht="15.75" hidden="1" customHeight="1" x14ac:dyDescent="0.25">
      <c r="H250" s="172"/>
      <c r="I250" s="172"/>
    </row>
    <row r="251" spans="8:9" ht="15.75" hidden="1" customHeight="1" x14ac:dyDescent="0.25">
      <c r="H251" s="172"/>
      <c r="I251" s="172"/>
    </row>
    <row r="252" spans="8:9" ht="15.75" hidden="1" customHeight="1" x14ac:dyDescent="0.25">
      <c r="H252" s="172"/>
      <c r="I252" s="172"/>
    </row>
    <row r="253" spans="8:9" ht="15.75" hidden="1" customHeight="1" x14ac:dyDescent="0.25">
      <c r="H253" s="172"/>
      <c r="I253" s="172"/>
    </row>
    <row r="254" spans="8:9" ht="15.75" hidden="1" customHeight="1" x14ac:dyDescent="0.25">
      <c r="H254" s="172"/>
      <c r="I254" s="172"/>
    </row>
    <row r="255" spans="8:9" ht="15.75" hidden="1" customHeight="1" x14ac:dyDescent="0.25">
      <c r="H255" s="172"/>
      <c r="I255" s="172"/>
    </row>
    <row r="256" spans="8:9" ht="15.75" hidden="1" customHeight="1" x14ac:dyDescent="0.25">
      <c r="H256" s="172"/>
      <c r="I256" s="172"/>
    </row>
    <row r="257" spans="8:9" ht="15.75" hidden="1" customHeight="1" x14ac:dyDescent="0.25">
      <c r="H257" s="172"/>
      <c r="I257" s="172"/>
    </row>
    <row r="258" spans="8:9" ht="15.75" hidden="1" customHeight="1" x14ac:dyDescent="0.25">
      <c r="H258" s="172"/>
      <c r="I258" s="172"/>
    </row>
    <row r="259" spans="8:9" ht="15.75" hidden="1" customHeight="1" x14ac:dyDescent="0.25">
      <c r="H259" s="172"/>
      <c r="I259" s="172"/>
    </row>
    <row r="260" spans="8:9" ht="15.75" hidden="1" customHeight="1" x14ac:dyDescent="0.25">
      <c r="H260" s="172"/>
      <c r="I260" s="172"/>
    </row>
    <row r="261" spans="8:9" ht="15.75" hidden="1" customHeight="1" x14ac:dyDescent="0.25">
      <c r="H261" s="172"/>
      <c r="I261" s="172"/>
    </row>
    <row r="262" spans="8:9" ht="15.75" hidden="1" customHeight="1" x14ac:dyDescent="0.25">
      <c r="H262" s="172"/>
      <c r="I262" s="172"/>
    </row>
    <row r="263" spans="8:9" ht="15.75" hidden="1" customHeight="1" x14ac:dyDescent="0.25">
      <c r="H263" s="172"/>
      <c r="I263" s="172"/>
    </row>
    <row r="264" spans="8:9" ht="15.75" hidden="1" customHeight="1" x14ac:dyDescent="0.25">
      <c r="H264" s="172"/>
      <c r="I264" s="172"/>
    </row>
    <row r="265" spans="8:9" ht="15.75" hidden="1" customHeight="1" x14ac:dyDescent="0.25">
      <c r="H265" s="172"/>
      <c r="I265" s="172"/>
    </row>
    <row r="266" spans="8:9" ht="15.75" hidden="1" customHeight="1" x14ac:dyDescent="0.25">
      <c r="H266" s="172"/>
      <c r="I266" s="172"/>
    </row>
    <row r="267" spans="8:9" ht="15.75" hidden="1" customHeight="1" x14ac:dyDescent="0.25">
      <c r="H267" s="172"/>
      <c r="I267" s="172"/>
    </row>
    <row r="268" spans="8:9" ht="15.75" hidden="1" customHeight="1" x14ac:dyDescent="0.25">
      <c r="H268" s="172"/>
      <c r="I268" s="172"/>
    </row>
    <row r="269" spans="8:9" ht="15.75" hidden="1" customHeight="1" x14ac:dyDescent="0.25">
      <c r="H269" s="172"/>
      <c r="I269" s="172"/>
    </row>
    <row r="270" spans="8:9" ht="15.75" hidden="1" customHeight="1" x14ac:dyDescent="0.25">
      <c r="H270" s="172"/>
      <c r="I270" s="172"/>
    </row>
    <row r="271" spans="8:9" ht="15.75" hidden="1" customHeight="1" x14ac:dyDescent="0.25">
      <c r="H271" s="172"/>
      <c r="I271" s="172"/>
    </row>
    <row r="272" spans="8:9" ht="15.75" hidden="1" customHeight="1" x14ac:dyDescent="0.25">
      <c r="H272" s="172"/>
      <c r="I272" s="172"/>
    </row>
    <row r="273" spans="8:9" ht="15.75" hidden="1" customHeight="1" x14ac:dyDescent="0.25">
      <c r="H273" s="172"/>
      <c r="I273" s="172"/>
    </row>
    <row r="274" spans="8:9" ht="15.75" hidden="1" customHeight="1" x14ac:dyDescent="0.25">
      <c r="H274" s="172"/>
      <c r="I274" s="172"/>
    </row>
    <row r="275" spans="8:9" ht="15.75" hidden="1" customHeight="1" x14ac:dyDescent="0.25">
      <c r="H275" s="172"/>
      <c r="I275" s="172"/>
    </row>
    <row r="276" spans="8:9" ht="15.75" hidden="1" customHeight="1" x14ac:dyDescent="0.25">
      <c r="H276" s="172"/>
      <c r="I276" s="172"/>
    </row>
    <row r="277" spans="8:9" ht="15.75" hidden="1" customHeight="1" x14ac:dyDescent="0.25">
      <c r="H277" s="172"/>
      <c r="I277" s="172"/>
    </row>
    <row r="278" spans="8:9" ht="15.75" hidden="1" customHeight="1" x14ac:dyDescent="0.25">
      <c r="H278" s="172"/>
      <c r="I278" s="172"/>
    </row>
    <row r="279" spans="8:9" ht="15.75" hidden="1" customHeight="1" x14ac:dyDescent="0.25">
      <c r="H279" s="172"/>
      <c r="I279" s="172"/>
    </row>
    <row r="280" spans="8:9" ht="15.75" hidden="1" customHeight="1" x14ac:dyDescent="0.25">
      <c r="H280" s="172"/>
      <c r="I280" s="172"/>
    </row>
    <row r="281" spans="8:9" ht="15.75" hidden="1" customHeight="1" x14ac:dyDescent="0.25">
      <c r="H281" s="172"/>
      <c r="I281" s="172"/>
    </row>
    <row r="282" spans="8:9" ht="15.75" hidden="1" customHeight="1" x14ac:dyDescent="0.25">
      <c r="H282" s="172"/>
      <c r="I282" s="172"/>
    </row>
    <row r="283" spans="8:9" ht="15.75" hidden="1" customHeight="1" x14ac:dyDescent="0.25">
      <c r="H283" s="172"/>
      <c r="I283" s="172"/>
    </row>
    <row r="284" spans="8:9" ht="15.75" hidden="1" customHeight="1" x14ac:dyDescent="0.25">
      <c r="H284" s="172"/>
      <c r="I284" s="172"/>
    </row>
    <row r="285" spans="8:9" ht="15.75" hidden="1" customHeight="1" x14ac:dyDescent="0.25">
      <c r="H285" s="172"/>
      <c r="I285" s="172"/>
    </row>
    <row r="286" spans="8:9" ht="15.75" hidden="1" customHeight="1" x14ac:dyDescent="0.25">
      <c r="H286" s="172"/>
      <c r="I286" s="172"/>
    </row>
    <row r="287" spans="8:9" ht="15.75" hidden="1" customHeight="1" x14ac:dyDescent="0.25">
      <c r="H287" s="172"/>
      <c r="I287" s="172"/>
    </row>
    <row r="288" spans="8:9" ht="15.75" hidden="1" customHeight="1" x14ac:dyDescent="0.25">
      <c r="H288" s="172"/>
      <c r="I288" s="172"/>
    </row>
    <row r="289" spans="8:9" ht="15.75" hidden="1" customHeight="1" x14ac:dyDescent="0.25">
      <c r="H289" s="172"/>
      <c r="I289" s="172"/>
    </row>
    <row r="290" spans="8:9" ht="15.75" hidden="1" customHeight="1" x14ac:dyDescent="0.25">
      <c r="H290" s="172"/>
      <c r="I290" s="172"/>
    </row>
    <row r="291" spans="8:9" ht="15.75" hidden="1" customHeight="1" x14ac:dyDescent="0.25">
      <c r="H291" s="172"/>
      <c r="I291" s="172"/>
    </row>
    <row r="292" spans="8:9" ht="15.75" hidden="1" customHeight="1" x14ac:dyDescent="0.25">
      <c r="H292" s="172"/>
      <c r="I292" s="172"/>
    </row>
    <row r="293" spans="8:9" ht="15.75" hidden="1" customHeight="1" x14ac:dyDescent="0.25">
      <c r="H293" s="172"/>
      <c r="I293" s="172"/>
    </row>
    <row r="294" spans="8:9" ht="15.75" hidden="1" customHeight="1" x14ac:dyDescent="0.25">
      <c r="H294" s="172"/>
      <c r="I294" s="172"/>
    </row>
    <row r="295" spans="8:9" ht="15.75" hidden="1" customHeight="1" x14ac:dyDescent="0.25">
      <c r="H295" s="172"/>
      <c r="I295" s="172"/>
    </row>
    <row r="296" spans="8:9" ht="15.75" hidden="1" customHeight="1" x14ac:dyDescent="0.25">
      <c r="H296" s="172"/>
      <c r="I296" s="172"/>
    </row>
    <row r="297" spans="8:9" ht="15.75" hidden="1" customHeight="1" x14ac:dyDescent="0.25">
      <c r="H297" s="172"/>
      <c r="I297" s="172"/>
    </row>
    <row r="298" spans="8:9" ht="15.75" hidden="1" customHeight="1" x14ac:dyDescent="0.25">
      <c r="H298" s="172"/>
      <c r="I298" s="172"/>
    </row>
    <row r="299" spans="8:9" ht="15.75" hidden="1" customHeight="1" x14ac:dyDescent="0.25">
      <c r="H299" s="172"/>
      <c r="I299" s="172"/>
    </row>
    <row r="300" spans="8:9" ht="15.75" hidden="1" customHeight="1" x14ac:dyDescent="0.25">
      <c r="H300" s="172"/>
      <c r="I300" s="172"/>
    </row>
    <row r="301" spans="8:9" ht="15.75" hidden="1" customHeight="1" x14ac:dyDescent="0.25">
      <c r="H301" s="172"/>
      <c r="I301" s="172"/>
    </row>
    <row r="302" spans="8:9" ht="15.75" hidden="1" customHeight="1" x14ac:dyDescent="0.25">
      <c r="H302" s="172"/>
      <c r="I302" s="172"/>
    </row>
    <row r="303" spans="8:9" ht="15.75" hidden="1" customHeight="1" x14ac:dyDescent="0.25">
      <c r="H303" s="172"/>
      <c r="I303" s="172"/>
    </row>
    <row r="304" spans="8:9" ht="15.75" hidden="1" customHeight="1" x14ac:dyDescent="0.25">
      <c r="H304" s="172"/>
      <c r="I304" s="172"/>
    </row>
    <row r="305" spans="8:9" ht="15.75" hidden="1" customHeight="1" x14ac:dyDescent="0.25">
      <c r="H305" s="172"/>
      <c r="I305" s="172"/>
    </row>
    <row r="306" spans="8:9" ht="15.75" hidden="1" customHeight="1" x14ac:dyDescent="0.25">
      <c r="H306" s="172"/>
      <c r="I306" s="172"/>
    </row>
    <row r="307" spans="8:9" ht="15.75" hidden="1" customHeight="1" x14ac:dyDescent="0.25">
      <c r="H307" s="172"/>
      <c r="I307" s="172"/>
    </row>
    <row r="308" spans="8:9" ht="15.75" hidden="1" customHeight="1" x14ac:dyDescent="0.25">
      <c r="H308" s="172"/>
      <c r="I308" s="172"/>
    </row>
    <row r="309" spans="8:9" ht="15.75" hidden="1" customHeight="1" x14ac:dyDescent="0.25">
      <c r="H309" s="172"/>
      <c r="I309" s="172"/>
    </row>
    <row r="310" spans="8:9" ht="15.75" hidden="1" customHeight="1" x14ac:dyDescent="0.25">
      <c r="H310" s="172"/>
      <c r="I310" s="172"/>
    </row>
    <row r="311" spans="8:9" ht="15.75" hidden="1" customHeight="1" x14ac:dyDescent="0.25">
      <c r="H311" s="172"/>
      <c r="I311" s="172"/>
    </row>
    <row r="312" spans="8:9" ht="15.75" hidden="1" customHeight="1" x14ac:dyDescent="0.25">
      <c r="H312" s="172"/>
      <c r="I312" s="172"/>
    </row>
    <row r="313" spans="8:9" ht="15.75" hidden="1" customHeight="1" x14ac:dyDescent="0.25">
      <c r="H313" s="172"/>
      <c r="I313" s="172"/>
    </row>
    <row r="314" spans="8:9" ht="15.75" hidden="1" customHeight="1" x14ac:dyDescent="0.25">
      <c r="H314" s="172"/>
      <c r="I314" s="172"/>
    </row>
    <row r="315" spans="8:9" ht="15.75" hidden="1" customHeight="1" x14ac:dyDescent="0.25">
      <c r="H315" s="172"/>
      <c r="I315" s="172"/>
    </row>
    <row r="316" spans="8:9" ht="15.75" hidden="1" customHeight="1" x14ac:dyDescent="0.25">
      <c r="H316" s="172"/>
      <c r="I316" s="172"/>
    </row>
    <row r="317" spans="8:9" ht="15.75" hidden="1" customHeight="1" x14ac:dyDescent="0.25">
      <c r="H317" s="172"/>
      <c r="I317" s="172"/>
    </row>
    <row r="318" spans="8:9" ht="15.75" hidden="1" customHeight="1" x14ac:dyDescent="0.25">
      <c r="H318" s="172"/>
      <c r="I318" s="172"/>
    </row>
    <row r="319" spans="8:9" ht="15.75" hidden="1" customHeight="1" x14ac:dyDescent="0.25">
      <c r="H319" s="172"/>
      <c r="I319" s="172"/>
    </row>
    <row r="320" spans="8:9" ht="15.75" hidden="1" customHeight="1" x14ac:dyDescent="0.25">
      <c r="H320" s="172"/>
      <c r="I320" s="172"/>
    </row>
    <row r="321" spans="8:9" ht="15.75" hidden="1" customHeight="1" x14ac:dyDescent="0.25">
      <c r="H321" s="172"/>
      <c r="I321" s="172"/>
    </row>
    <row r="322" spans="8:9" ht="15.75" hidden="1" customHeight="1" x14ac:dyDescent="0.25">
      <c r="H322" s="172"/>
      <c r="I322" s="172"/>
    </row>
    <row r="323" spans="8:9" ht="15.75" hidden="1" customHeight="1" x14ac:dyDescent="0.25">
      <c r="H323" s="172"/>
      <c r="I323" s="172"/>
    </row>
    <row r="324" spans="8:9" ht="15.75" hidden="1" customHeight="1" x14ac:dyDescent="0.25">
      <c r="H324" s="172"/>
      <c r="I324" s="172"/>
    </row>
    <row r="325" spans="8:9" ht="15.75" hidden="1" customHeight="1" x14ac:dyDescent="0.25">
      <c r="H325" s="172"/>
      <c r="I325" s="172"/>
    </row>
    <row r="326" spans="8:9" ht="15.75" hidden="1" customHeight="1" x14ac:dyDescent="0.25">
      <c r="H326" s="172"/>
      <c r="I326" s="172"/>
    </row>
    <row r="327" spans="8:9" ht="15.75" hidden="1" customHeight="1" x14ac:dyDescent="0.25">
      <c r="H327" s="172"/>
      <c r="I327" s="172"/>
    </row>
    <row r="328" spans="8:9" ht="15.75" hidden="1" customHeight="1" x14ac:dyDescent="0.25">
      <c r="H328" s="172"/>
      <c r="I328" s="172"/>
    </row>
    <row r="329" spans="8:9" ht="15.75" hidden="1" customHeight="1" x14ac:dyDescent="0.25">
      <c r="H329" s="172"/>
      <c r="I329" s="172"/>
    </row>
    <row r="330" spans="8:9" ht="15.75" hidden="1" customHeight="1" x14ac:dyDescent="0.25">
      <c r="H330" s="172"/>
      <c r="I330" s="172"/>
    </row>
    <row r="331" spans="8:9" ht="15.75" hidden="1" customHeight="1" x14ac:dyDescent="0.25">
      <c r="H331" s="172"/>
      <c r="I331" s="172"/>
    </row>
    <row r="332" spans="8:9" ht="15.75" hidden="1" customHeight="1" x14ac:dyDescent="0.25">
      <c r="H332" s="172"/>
      <c r="I332" s="172"/>
    </row>
    <row r="333" spans="8:9" ht="15.75" hidden="1" customHeight="1" x14ac:dyDescent="0.25">
      <c r="H333" s="172"/>
      <c r="I333" s="172"/>
    </row>
    <row r="334" spans="8:9" ht="15.75" hidden="1" customHeight="1" x14ac:dyDescent="0.25">
      <c r="H334" s="172"/>
      <c r="I334" s="172"/>
    </row>
    <row r="335" spans="8:9" ht="15.75" hidden="1" customHeight="1" x14ac:dyDescent="0.25">
      <c r="H335" s="172"/>
      <c r="I335" s="172"/>
    </row>
    <row r="336" spans="8:9" ht="15.75" hidden="1" customHeight="1" x14ac:dyDescent="0.25">
      <c r="H336" s="172"/>
      <c r="I336" s="172"/>
    </row>
    <row r="337" spans="8:9" ht="15.75" hidden="1" customHeight="1" x14ac:dyDescent="0.25">
      <c r="H337" s="172"/>
      <c r="I337" s="172"/>
    </row>
    <row r="338" spans="8:9" ht="15.75" hidden="1" customHeight="1" x14ac:dyDescent="0.25">
      <c r="H338" s="172"/>
      <c r="I338" s="172"/>
    </row>
    <row r="339" spans="8:9" ht="15.75" hidden="1" customHeight="1" x14ac:dyDescent="0.25">
      <c r="H339" s="172"/>
      <c r="I339" s="172"/>
    </row>
    <row r="340" spans="8:9" ht="15.75" hidden="1" customHeight="1" x14ac:dyDescent="0.25">
      <c r="H340" s="172"/>
      <c r="I340" s="172"/>
    </row>
    <row r="341" spans="8:9" ht="15.75" hidden="1" customHeight="1" x14ac:dyDescent="0.25">
      <c r="H341" s="172"/>
      <c r="I341" s="172"/>
    </row>
    <row r="342" spans="8:9" ht="15.75" hidden="1" customHeight="1" x14ac:dyDescent="0.25">
      <c r="H342" s="172"/>
      <c r="I342" s="172"/>
    </row>
    <row r="343" spans="8:9" ht="15.75" hidden="1" customHeight="1" x14ac:dyDescent="0.25">
      <c r="H343" s="172"/>
      <c r="I343" s="172"/>
    </row>
    <row r="344" spans="8:9" ht="15.75" hidden="1" customHeight="1" x14ac:dyDescent="0.25">
      <c r="H344" s="172"/>
      <c r="I344" s="172"/>
    </row>
    <row r="345" spans="8:9" ht="15.75" hidden="1" customHeight="1" x14ac:dyDescent="0.25">
      <c r="H345" s="172"/>
      <c r="I345" s="172"/>
    </row>
    <row r="346" spans="8:9" ht="15.75" hidden="1" customHeight="1" x14ac:dyDescent="0.25">
      <c r="H346" s="172"/>
      <c r="I346" s="172"/>
    </row>
    <row r="347" spans="8:9" ht="15.75" hidden="1" customHeight="1" x14ac:dyDescent="0.25">
      <c r="H347" s="172"/>
      <c r="I347" s="172"/>
    </row>
    <row r="348" spans="8:9" ht="15.75" hidden="1" customHeight="1" x14ac:dyDescent="0.25">
      <c r="H348" s="172"/>
      <c r="I348" s="172"/>
    </row>
    <row r="349" spans="8:9" ht="15.75" hidden="1" customHeight="1" x14ac:dyDescent="0.25">
      <c r="H349" s="172"/>
      <c r="I349" s="172"/>
    </row>
    <row r="350" spans="8:9" ht="15.75" hidden="1" customHeight="1" x14ac:dyDescent="0.25">
      <c r="H350" s="172"/>
      <c r="I350" s="172"/>
    </row>
    <row r="351" spans="8:9" ht="15.75" hidden="1" customHeight="1" x14ac:dyDescent="0.25">
      <c r="H351" s="172"/>
      <c r="I351" s="172"/>
    </row>
    <row r="352" spans="8:9" ht="15.75" hidden="1" customHeight="1" x14ac:dyDescent="0.25">
      <c r="H352" s="172"/>
      <c r="I352" s="172"/>
    </row>
    <row r="353" spans="8:9" ht="15.75" hidden="1" customHeight="1" x14ac:dyDescent="0.25">
      <c r="H353" s="172"/>
      <c r="I353" s="172"/>
    </row>
    <row r="354" spans="8:9" ht="15.75" hidden="1" customHeight="1" x14ac:dyDescent="0.25">
      <c r="H354" s="172"/>
      <c r="I354" s="172"/>
    </row>
    <row r="355" spans="8:9" ht="15.75" hidden="1" customHeight="1" x14ac:dyDescent="0.25">
      <c r="H355" s="172"/>
      <c r="I355" s="172"/>
    </row>
    <row r="356" spans="8:9" ht="15.75" hidden="1" customHeight="1" x14ac:dyDescent="0.25">
      <c r="H356" s="172"/>
      <c r="I356" s="172"/>
    </row>
    <row r="357" spans="8:9" ht="15.75" hidden="1" customHeight="1" x14ac:dyDescent="0.25">
      <c r="H357" s="172"/>
      <c r="I357" s="172"/>
    </row>
    <row r="358" spans="8:9" ht="15.75" hidden="1" customHeight="1" x14ac:dyDescent="0.25">
      <c r="H358" s="172"/>
      <c r="I358" s="172"/>
    </row>
    <row r="359" spans="8:9" ht="15.75" hidden="1" customHeight="1" x14ac:dyDescent="0.25">
      <c r="H359" s="172"/>
      <c r="I359" s="172"/>
    </row>
    <row r="360" spans="8:9" ht="15.75" hidden="1" customHeight="1" x14ac:dyDescent="0.25">
      <c r="H360" s="172"/>
      <c r="I360" s="172"/>
    </row>
    <row r="361" spans="8:9" ht="15.75" hidden="1" customHeight="1" x14ac:dyDescent="0.25">
      <c r="H361" s="172"/>
      <c r="I361" s="172"/>
    </row>
    <row r="362" spans="8:9" ht="15.75" hidden="1" customHeight="1" x14ac:dyDescent="0.25">
      <c r="H362" s="172"/>
      <c r="I362" s="172"/>
    </row>
    <row r="363" spans="8:9" ht="15.75" hidden="1" customHeight="1" x14ac:dyDescent="0.25">
      <c r="H363" s="172"/>
      <c r="I363" s="172"/>
    </row>
    <row r="364" spans="8:9" ht="15.75" hidden="1" customHeight="1" x14ac:dyDescent="0.25">
      <c r="H364" s="172"/>
      <c r="I364" s="172"/>
    </row>
    <row r="365" spans="8:9" ht="15.75" hidden="1" customHeight="1" x14ac:dyDescent="0.25">
      <c r="H365" s="172"/>
      <c r="I365" s="172"/>
    </row>
    <row r="366" spans="8:9" ht="15.75" hidden="1" customHeight="1" x14ac:dyDescent="0.25">
      <c r="H366" s="172"/>
      <c r="I366" s="172"/>
    </row>
    <row r="367" spans="8:9" ht="15.75" hidden="1" customHeight="1" x14ac:dyDescent="0.25">
      <c r="H367" s="172"/>
      <c r="I367" s="172"/>
    </row>
    <row r="368" spans="8:9" ht="15.75" hidden="1" customHeight="1" x14ac:dyDescent="0.25">
      <c r="H368" s="172"/>
      <c r="I368" s="172"/>
    </row>
    <row r="369" spans="8:9" ht="15.75" hidden="1" customHeight="1" x14ac:dyDescent="0.25">
      <c r="H369" s="172"/>
      <c r="I369" s="172"/>
    </row>
    <row r="370" spans="8:9" ht="15.75" hidden="1" customHeight="1" x14ac:dyDescent="0.25">
      <c r="H370" s="172"/>
      <c r="I370" s="172"/>
    </row>
    <row r="371" spans="8:9" ht="15.75" hidden="1" customHeight="1" x14ac:dyDescent="0.25">
      <c r="H371" s="172"/>
      <c r="I371" s="172"/>
    </row>
    <row r="372" spans="8:9" ht="15.75" hidden="1" customHeight="1" x14ac:dyDescent="0.25">
      <c r="H372" s="172"/>
      <c r="I372" s="172"/>
    </row>
    <row r="373" spans="8:9" ht="15.75" hidden="1" customHeight="1" x14ac:dyDescent="0.25">
      <c r="H373" s="172"/>
      <c r="I373" s="172"/>
    </row>
    <row r="374" spans="8:9" ht="15.75" hidden="1" customHeight="1" x14ac:dyDescent="0.25">
      <c r="H374" s="172"/>
      <c r="I374" s="172"/>
    </row>
    <row r="375" spans="8:9" ht="15.75" hidden="1" customHeight="1" x14ac:dyDescent="0.25">
      <c r="H375" s="172"/>
      <c r="I375" s="172"/>
    </row>
    <row r="376" spans="8:9" ht="15.75" hidden="1" customHeight="1" x14ac:dyDescent="0.25">
      <c r="H376" s="172"/>
      <c r="I376" s="172"/>
    </row>
    <row r="377" spans="8:9" ht="15.75" hidden="1" customHeight="1" x14ac:dyDescent="0.25">
      <c r="H377" s="172"/>
      <c r="I377" s="172"/>
    </row>
    <row r="378" spans="8:9" ht="15.75" hidden="1" customHeight="1" x14ac:dyDescent="0.25">
      <c r="H378" s="172"/>
      <c r="I378" s="172"/>
    </row>
    <row r="379" spans="8:9" ht="15.75" hidden="1" customHeight="1" x14ac:dyDescent="0.25">
      <c r="H379" s="172"/>
      <c r="I379" s="172"/>
    </row>
    <row r="380" spans="8:9" ht="15.75" hidden="1" customHeight="1" x14ac:dyDescent="0.25">
      <c r="H380" s="172"/>
      <c r="I380" s="172"/>
    </row>
    <row r="381" spans="8:9" ht="15.75" hidden="1" customHeight="1" x14ac:dyDescent="0.25">
      <c r="H381" s="172"/>
      <c r="I381" s="172"/>
    </row>
    <row r="382" spans="8:9" ht="15.75" hidden="1" customHeight="1" x14ac:dyDescent="0.25">
      <c r="H382" s="172"/>
      <c r="I382" s="172"/>
    </row>
    <row r="383" spans="8:9" ht="15.75" hidden="1" customHeight="1" x14ac:dyDescent="0.25">
      <c r="H383" s="172"/>
      <c r="I383" s="172"/>
    </row>
    <row r="384" spans="8:9" ht="15.75" hidden="1" customHeight="1" x14ac:dyDescent="0.25">
      <c r="H384" s="172"/>
      <c r="I384" s="172"/>
    </row>
    <row r="385" spans="8:9" ht="15.75" hidden="1" customHeight="1" x14ac:dyDescent="0.25">
      <c r="H385" s="172"/>
      <c r="I385" s="172"/>
    </row>
    <row r="386" spans="8:9" ht="15.75" hidden="1" customHeight="1" x14ac:dyDescent="0.25">
      <c r="H386" s="172"/>
      <c r="I386" s="172"/>
    </row>
    <row r="387" spans="8:9" ht="15.75" hidden="1" customHeight="1" x14ac:dyDescent="0.25">
      <c r="H387" s="172"/>
      <c r="I387" s="172"/>
    </row>
    <row r="388" spans="8:9" ht="15.75" hidden="1" customHeight="1" x14ac:dyDescent="0.25">
      <c r="H388" s="172"/>
      <c r="I388" s="172"/>
    </row>
    <row r="389" spans="8:9" ht="15.75" hidden="1" customHeight="1" x14ac:dyDescent="0.25">
      <c r="H389" s="172"/>
      <c r="I389" s="172"/>
    </row>
    <row r="390" spans="8:9" ht="15.75" hidden="1" customHeight="1" x14ac:dyDescent="0.25">
      <c r="H390" s="172"/>
      <c r="I390" s="172"/>
    </row>
    <row r="391" spans="8:9" ht="15.75" hidden="1" customHeight="1" x14ac:dyDescent="0.25">
      <c r="H391" s="172"/>
      <c r="I391" s="172"/>
    </row>
    <row r="392" spans="8:9" ht="15.75" hidden="1" customHeight="1" x14ac:dyDescent="0.25">
      <c r="H392" s="172"/>
      <c r="I392" s="172"/>
    </row>
    <row r="393" spans="8:9" ht="15.75" hidden="1" customHeight="1" x14ac:dyDescent="0.25">
      <c r="H393" s="172"/>
      <c r="I393" s="172"/>
    </row>
    <row r="394" spans="8:9" ht="15.75" hidden="1" customHeight="1" x14ac:dyDescent="0.25">
      <c r="H394" s="172"/>
      <c r="I394" s="172"/>
    </row>
    <row r="395" spans="8:9" ht="15.75" hidden="1" customHeight="1" x14ac:dyDescent="0.25">
      <c r="H395" s="172"/>
      <c r="I395" s="172"/>
    </row>
    <row r="396" spans="8:9" ht="15.75" hidden="1" customHeight="1" x14ac:dyDescent="0.25">
      <c r="H396" s="172"/>
      <c r="I396" s="172"/>
    </row>
    <row r="397" spans="8:9" ht="15.75" hidden="1" customHeight="1" x14ac:dyDescent="0.25">
      <c r="H397" s="172"/>
      <c r="I397" s="172"/>
    </row>
    <row r="398" spans="8:9" ht="15.75" hidden="1" customHeight="1" x14ac:dyDescent="0.25">
      <c r="H398" s="172"/>
      <c r="I398" s="172"/>
    </row>
    <row r="399" spans="8:9" ht="15.75" hidden="1" customHeight="1" x14ac:dyDescent="0.25">
      <c r="H399" s="172"/>
      <c r="I399" s="172"/>
    </row>
    <row r="400" spans="8:9" ht="15.75" hidden="1" customHeight="1" x14ac:dyDescent="0.25">
      <c r="H400" s="172"/>
      <c r="I400" s="172"/>
    </row>
    <row r="401" spans="8:9" ht="15.75" hidden="1" customHeight="1" x14ac:dyDescent="0.25">
      <c r="H401" s="172"/>
      <c r="I401" s="172"/>
    </row>
    <row r="402" spans="8:9" ht="15.75" hidden="1" customHeight="1" x14ac:dyDescent="0.25">
      <c r="H402" s="172"/>
      <c r="I402" s="172"/>
    </row>
    <row r="403" spans="8:9" ht="15.75" hidden="1" customHeight="1" x14ac:dyDescent="0.25">
      <c r="H403" s="172"/>
      <c r="I403" s="172"/>
    </row>
    <row r="404" spans="8:9" ht="15.75" hidden="1" customHeight="1" x14ac:dyDescent="0.25">
      <c r="H404" s="172"/>
      <c r="I404" s="172"/>
    </row>
    <row r="405" spans="8:9" ht="15.75" hidden="1" customHeight="1" x14ac:dyDescent="0.25">
      <c r="H405" s="172"/>
      <c r="I405" s="172"/>
    </row>
    <row r="406" spans="8:9" ht="15.75" hidden="1" customHeight="1" x14ac:dyDescent="0.25">
      <c r="H406" s="172"/>
      <c r="I406" s="172"/>
    </row>
    <row r="407" spans="8:9" ht="15.75" hidden="1" customHeight="1" x14ac:dyDescent="0.25">
      <c r="H407" s="172"/>
      <c r="I407" s="172"/>
    </row>
    <row r="408" spans="8:9" ht="15.75" hidden="1" customHeight="1" x14ac:dyDescent="0.25">
      <c r="H408" s="172"/>
      <c r="I408" s="172"/>
    </row>
    <row r="409" spans="8:9" ht="15.75" hidden="1" customHeight="1" x14ac:dyDescent="0.25">
      <c r="H409" s="172"/>
      <c r="I409" s="172"/>
    </row>
    <row r="410" spans="8:9" ht="15.75" hidden="1" customHeight="1" x14ac:dyDescent="0.25">
      <c r="H410" s="172"/>
      <c r="I410" s="172"/>
    </row>
    <row r="411" spans="8:9" ht="15.75" hidden="1" customHeight="1" x14ac:dyDescent="0.25">
      <c r="H411" s="172"/>
      <c r="I411" s="172"/>
    </row>
    <row r="412" spans="8:9" ht="15.75" hidden="1" customHeight="1" x14ac:dyDescent="0.25">
      <c r="H412" s="172"/>
      <c r="I412" s="172"/>
    </row>
    <row r="413" spans="8:9" ht="15.75" hidden="1" customHeight="1" x14ac:dyDescent="0.25">
      <c r="H413" s="172"/>
      <c r="I413" s="172"/>
    </row>
    <row r="414" spans="8:9" ht="15.75" hidden="1" customHeight="1" x14ac:dyDescent="0.25">
      <c r="H414" s="172"/>
      <c r="I414" s="172"/>
    </row>
    <row r="415" spans="8:9" ht="15.75" hidden="1" customHeight="1" x14ac:dyDescent="0.25">
      <c r="H415" s="172"/>
      <c r="I415" s="172"/>
    </row>
    <row r="416" spans="8:9" ht="15.75" hidden="1" customHeight="1" x14ac:dyDescent="0.25">
      <c r="H416" s="172"/>
      <c r="I416" s="172"/>
    </row>
    <row r="417" spans="8:9" ht="15.75" hidden="1" customHeight="1" x14ac:dyDescent="0.25">
      <c r="H417" s="172"/>
      <c r="I417" s="172"/>
    </row>
    <row r="418" spans="8:9" ht="15.75" hidden="1" customHeight="1" x14ac:dyDescent="0.25">
      <c r="H418" s="172"/>
      <c r="I418" s="172"/>
    </row>
    <row r="419" spans="8:9" ht="15.75" hidden="1" customHeight="1" x14ac:dyDescent="0.25">
      <c r="H419" s="172"/>
      <c r="I419" s="172"/>
    </row>
    <row r="420" spans="8:9" ht="15.75" hidden="1" customHeight="1" x14ac:dyDescent="0.25">
      <c r="H420" s="172"/>
      <c r="I420" s="172"/>
    </row>
    <row r="421" spans="8:9" ht="15.75" hidden="1" customHeight="1" x14ac:dyDescent="0.25">
      <c r="H421" s="172"/>
      <c r="I421" s="172"/>
    </row>
    <row r="422" spans="8:9" ht="15.75" hidden="1" customHeight="1" x14ac:dyDescent="0.25">
      <c r="H422" s="172"/>
      <c r="I422" s="172"/>
    </row>
    <row r="423" spans="8:9" ht="15.75" hidden="1" customHeight="1" x14ac:dyDescent="0.25">
      <c r="H423" s="172"/>
      <c r="I423" s="172"/>
    </row>
    <row r="424" spans="8:9" ht="15.75" hidden="1" customHeight="1" x14ac:dyDescent="0.25">
      <c r="H424" s="172"/>
      <c r="I424" s="172"/>
    </row>
    <row r="425" spans="8:9" ht="15.75" hidden="1" customHeight="1" x14ac:dyDescent="0.25">
      <c r="H425" s="172"/>
      <c r="I425" s="172"/>
    </row>
    <row r="426" spans="8:9" ht="15.75" hidden="1" customHeight="1" x14ac:dyDescent="0.25">
      <c r="H426" s="172"/>
      <c r="I426" s="172"/>
    </row>
    <row r="427" spans="8:9" ht="15.75" hidden="1" customHeight="1" x14ac:dyDescent="0.25">
      <c r="H427" s="172"/>
      <c r="I427" s="172"/>
    </row>
    <row r="428" spans="8:9" ht="15.75" hidden="1" customHeight="1" x14ac:dyDescent="0.25">
      <c r="H428" s="172"/>
      <c r="I428" s="172"/>
    </row>
    <row r="429" spans="8:9" ht="15.75" hidden="1" customHeight="1" x14ac:dyDescent="0.25">
      <c r="H429" s="172"/>
      <c r="I429" s="172"/>
    </row>
    <row r="430" spans="8:9" ht="15.75" hidden="1" customHeight="1" x14ac:dyDescent="0.25">
      <c r="H430" s="172"/>
      <c r="I430" s="172"/>
    </row>
    <row r="431" spans="8:9" ht="15.75" hidden="1" customHeight="1" x14ac:dyDescent="0.25">
      <c r="H431" s="172"/>
      <c r="I431" s="172"/>
    </row>
    <row r="432" spans="8:9" ht="15.75" hidden="1" customHeight="1" x14ac:dyDescent="0.25">
      <c r="H432" s="172"/>
      <c r="I432" s="172"/>
    </row>
    <row r="433" spans="8:9" ht="15.75" hidden="1" customHeight="1" x14ac:dyDescent="0.25">
      <c r="H433" s="172"/>
      <c r="I433" s="172"/>
    </row>
    <row r="434" spans="8:9" ht="15.75" hidden="1" customHeight="1" x14ac:dyDescent="0.25">
      <c r="H434" s="172"/>
      <c r="I434" s="172"/>
    </row>
    <row r="435" spans="8:9" ht="15.75" hidden="1" customHeight="1" x14ac:dyDescent="0.25">
      <c r="H435" s="172"/>
      <c r="I435" s="172"/>
    </row>
    <row r="436" spans="8:9" ht="15.75" hidden="1" customHeight="1" x14ac:dyDescent="0.25">
      <c r="H436" s="172"/>
      <c r="I436" s="172"/>
    </row>
    <row r="437" spans="8:9" ht="15.75" hidden="1" customHeight="1" x14ac:dyDescent="0.25">
      <c r="H437" s="172"/>
      <c r="I437" s="172"/>
    </row>
    <row r="438" spans="8:9" ht="15.75" hidden="1" customHeight="1" x14ac:dyDescent="0.25">
      <c r="H438" s="172"/>
      <c r="I438" s="172"/>
    </row>
    <row r="439" spans="8:9" ht="15.75" hidden="1" customHeight="1" x14ac:dyDescent="0.25">
      <c r="H439" s="172"/>
      <c r="I439" s="172"/>
    </row>
    <row r="440" spans="8:9" ht="15.75" hidden="1" customHeight="1" x14ac:dyDescent="0.25">
      <c r="H440" s="172"/>
      <c r="I440" s="172"/>
    </row>
    <row r="441" spans="8:9" ht="15.75" hidden="1" customHeight="1" x14ac:dyDescent="0.25">
      <c r="H441" s="172"/>
      <c r="I441" s="172"/>
    </row>
    <row r="442" spans="8:9" ht="15.75" hidden="1" customHeight="1" x14ac:dyDescent="0.25">
      <c r="H442" s="172"/>
      <c r="I442" s="172"/>
    </row>
    <row r="443" spans="8:9" ht="15.75" hidden="1" customHeight="1" x14ac:dyDescent="0.25">
      <c r="H443" s="172"/>
      <c r="I443" s="172"/>
    </row>
    <row r="444" spans="8:9" ht="15.75" hidden="1" customHeight="1" x14ac:dyDescent="0.25">
      <c r="H444" s="172"/>
      <c r="I444" s="172"/>
    </row>
    <row r="445" spans="8:9" ht="15.75" hidden="1" customHeight="1" x14ac:dyDescent="0.25">
      <c r="H445" s="172"/>
      <c r="I445" s="172"/>
    </row>
    <row r="446" spans="8:9" ht="15.75" hidden="1" customHeight="1" x14ac:dyDescent="0.25">
      <c r="H446" s="172"/>
      <c r="I446" s="172"/>
    </row>
    <row r="447" spans="8:9" ht="15.75" hidden="1" customHeight="1" x14ac:dyDescent="0.25">
      <c r="H447" s="172"/>
      <c r="I447" s="172"/>
    </row>
    <row r="448" spans="8:9" ht="15.75" hidden="1" customHeight="1" x14ac:dyDescent="0.25">
      <c r="H448" s="172"/>
      <c r="I448" s="172"/>
    </row>
    <row r="449" spans="8:9" ht="15.75" hidden="1" customHeight="1" x14ac:dyDescent="0.25">
      <c r="H449" s="172"/>
      <c r="I449" s="172"/>
    </row>
    <row r="450" spans="8:9" ht="15.75" hidden="1" customHeight="1" x14ac:dyDescent="0.25">
      <c r="H450" s="172"/>
      <c r="I450" s="172"/>
    </row>
    <row r="451" spans="8:9" ht="15.75" hidden="1" customHeight="1" x14ac:dyDescent="0.25">
      <c r="H451" s="172"/>
      <c r="I451" s="172"/>
    </row>
    <row r="452" spans="8:9" ht="15.75" hidden="1" customHeight="1" x14ac:dyDescent="0.25">
      <c r="H452" s="172"/>
      <c r="I452" s="172"/>
    </row>
    <row r="453" spans="8:9" ht="15.75" hidden="1" customHeight="1" x14ac:dyDescent="0.25">
      <c r="H453" s="172"/>
      <c r="I453" s="172"/>
    </row>
    <row r="454" spans="8:9" ht="15.75" hidden="1" customHeight="1" x14ac:dyDescent="0.25">
      <c r="H454" s="172"/>
      <c r="I454" s="172"/>
    </row>
    <row r="455" spans="8:9" ht="15.75" hidden="1" customHeight="1" x14ac:dyDescent="0.25">
      <c r="H455" s="172"/>
      <c r="I455" s="172"/>
    </row>
    <row r="456" spans="8:9" ht="15.75" hidden="1" customHeight="1" x14ac:dyDescent="0.25">
      <c r="H456" s="172"/>
      <c r="I456" s="172"/>
    </row>
    <row r="457" spans="8:9" ht="15.75" hidden="1" customHeight="1" x14ac:dyDescent="0.25">
      <c r="H457" s="172"/>
      <c r="I457" s="172"/>
    </row>
    <row r="458" spans="8:9" ht="15.75" hidden="1" customHeight="1" x14ac:dyDescent="0.25">
      <c r="H458" s="172"/>
      <c r="I458" s="172"/>
    </row>
    <row r="459" spans="8:9" ht="15.75" hidden="1" customHeight="1" x14ac:dyDescent="0.25">
      <c r="H459" s="172"/>
      <c r="I459" s="172"/>
    </row>
    <row r="460" spans="8:9" ht="15.75" hidden="1" customHeight="1" x14ac:dyDescent="0.25">
      <c r="H460" s="172"/>
      <c r="I460" s="172"/>
    </row>
    <row r="461" spans="8:9" ht="15.75" hidden="1" customHeight="1" x14ac:dyDescent="0.25">
      <c r="H461" s="172"/>
      <c r="I461" s="172"/>
    </row>
    <row r="462" spans="8:9" ht="15.75" hidden="1" customHeight="1" x14ac:dyDescent="0.25">
      <c r="H462" s="172"/>
      <c r="I462" s="172"/>
    </row>
    <row r="463" spans="8:9" ht="15.75" hidden="1" customHeight="1" x14ac:dyDescent="0.25">
      <c r="H463" s="172"/>
      <c r="I463" s="172"/>
    </row>
    <row r="464" spans="8:9" ht="15.75" hidden="1" customHeight="1" x14ac:dyDescent="0.25">
      <c r="H464" s="172"/>
      <c r="I464" s="172"/>
    </row>
    <row r="465" spans="8:9" ht="15.75" hidden="1" customHeight="1" x14ac:dyDescent="0.25">
      <c r="H465" s="172"/>
      <c r="I465" s="172"/>
    </row>
    <row r="466" spans="8:9" ht="15.75" hidden="1" customHeight="1" x14ac:dyDescent="0.25">
      <c r="H466" s="172"/>
      <c r="I466" s="172"/>
    </row>
    <row r="467" spans="8:9" ht="15.75" hidden="1" customHeight="1" x14ac:dyDescent="0.25">
      <c r="H467" s="172"/>
      <c r="I467" s="172"/>
    </row>
    <row r="468" spans="8:9" ht="15.75" hidden="1" customHeight="1" x14ac:dyDescent="0.25">
      <c r="H468" s="172"/>
      <c r="I468" s="172"/>
    </row>
    <row r="469" spans="8:9" ht="15.75" hidden="1" customHeight="1" x14ac:dyDescent="0.25">
      <c r="H469" s="172"/>
      <c r="I469" s="172"/>
    </row>
    <row r="470" spans="8:9" ht="15.75" hidden="1" customHeight="1" x14ac:dyDescent="0.25">
      <c r="H470" s="172"/>
      <c r="I470" s="172"/>
    </row>
    <row r="471" spans="8:9" ht="15.75" hidden="1" customHeight="1" x14ac:dyDescent="0.25">
      <c r="H471" s="172"/>
      <c r="I471" s="172"/>
    </row>
    <row r="472" spans="8:9" ht="15.75" hidden="1" customHeight="1" x14ac:dyDescent="0.25">
      <c r="H472" s="172"/>
      <c r="I472" s="172"/>
    </row>
    <row r="473" spans="8:9" ht="15.75" hidden="1" customHeight="1" x14ac:dyDescent="0.25">
      <c r="H473" s="172"/>
      <c r="I473" s="172"/>
    </row>
    <row r="474" spans="8:9" ht="15.75" hidden="1" customHeight="1" x14ac:dyDescent="0.25">
      <c r="H474" s="172"/>
      <c r="I474" s="172"/>
    </row>
    <row r="475" spans="8:9" ht="15.75" hidden="1" customHeight="1" x14ac:dyDescent="0.25">
      <c r="H475" s="172"/>
      <c r="I475" s="172"/>
    </row>
    <row r="476" spans="8:9" ht="15.75" hidden="1" customHeight="1" x14ac:dyDescent="0.25">
      <c r="H476" s="172"/>
      <c r="I476" s="172"/>
    </row>
    <row r="477" spans="8:9" ht="15.75" hidden="1" customHeight="1" x14ac:dyDescent="0.25">
      <c r="H477" s="172"/>
      <c r="I477" s="172"/>
    </row>
    <row r="478" spans="8:9" ht="15.75" hidden="1" customHeight="1" x14ac:dyDescent="0.25">
      <c r="H478" s="172"/>
      <c r="I478" s="172"/>
    </row>
    <row r="479" spans="8:9" ht="15.75" hidden="1" customHeight="1" x14ac:dyDescent="0.25">
      <c r="H479" s="172"/>
      <c r="I479" s="172"/>
    </row>
    <row r="480" spans="8:9" ht="15.75" hidden="1" customHeight="1" x14ac:dyDescent="0.25">
      <c r="H480" s="172"/>
      <c r="I480" s="172"/>
    </row>
    <row r="481" spans="8:9" ht="15.75" hidden="1" customHeight="1" x14ac:dyDescent="0.25">
      <c r="H481" s="172"/>
      <c r="I481" s="172"/>
    </row>
    <row r="482" spans="8:9" ht="15.75" hidden="1" customHeight="1" x14ac:dyDescent="0.25">
      <c r="H482" s="172"/>
      <c r="I482" s="172"/>
    </row>
    <row r="483" spans="8:9" ht="15.75" hidden="1" customHeight="1" x14ac:dyDescent="0.25">
      <c r="H483" s="172"/>
      <c r="I483" s="172"/>
    </row>
    <row r="484" spans="8:9" ht="15.75" hidden="1" customHeight="1" x14ac:dyDescent="0.25">
      <c r="H484" s="172"/>
      <c r="I484" s="172"/>
    </row>
    <row r="485" spans="8:9" ht="15.75" hidden="1" customHeight="1" x14ac:dyDescent="0.25">
      <c r="H485" s="172"/>
      <c r="I485" s="172"/>
    </row>
    <row r="486" spans="8:9" ht="15.75" hidden="1" customHeight="1" x14ac:dyDescent="0.25">
      <c r="H486" s="172"/>
      <c r="I486" s="172"/>
    </row>
    <row r="487" spans="8:9" ht="15.75" hidden="1" customHeight="1" x14ac:dyDescent="0.25">
      <c r="H487" s="172"/>
      <c r="I487" s="172"/>
    </row>
    <row r="488" spans="8:9" ht="15.75" hidden="1" customHeight="1" x14ac:dyDescent="0.25">
      <c r="H488" s="172"/>
      <c r="I488" s="172"/>
    </row>
    <row r="489" spans="8:9" ht="15.75" hidden="1" customHeight="1" x14ac:dyDescent="0.25">
      <c r="H489" s="172"/>
      <c r="I489" s="172"/>
    </row>
    <row r="490" spans="8:9" ht="15.75" hidden="1" customHeight="1" x14ac:dyDescent="0.25">
      <c r="H490" s="172"/>
      <c r="I490" s="172"/>
    </row>
    <row r="491" spans="8:9" ht="15.75" hidden="1" customHeight="1" x14ac:dyDescent="0.25">
      <c r="H491" s="172"/>
      <c r="I491" s="172"/>
    </row>
    <row r="492" spans="8:9" ht="15.75" hidden="1" customHeight="1" x14ac:dyDescent="0.25">
      <c r="H492" s="172"/>
      <c r="I492" s="172"/>
    </row>
    <row r="493" spans="8:9" ht="15.75" hidden="1" customHeight="1" x14ac:dyDescent="0.25">
      <c r="H493" s="172"/>
      <c r="I493" s="172"/>
    </row>
    <row r="494" spans="8:9" ht="15.75" hidden="1" customHeight="1" x14ac:dyDescent="0.25">
      <c r="H494" s="172"/>
      <c r="I494" s="172"/>
    </row>
    <row r="495" spans="8:9" ht="15.75" hidden="1" customHeight="1" x14ac:dyDescent="0.25">
      <c r="H495" s="172"/>
      <c r="I495" s="172"/>
    </row>
    <row r="496" spans="8:9" ht="15.75" hidden="1" customHeight="1" x14ac:dyDescent="0.25">
      <c r="H496" s="172"/>
      <c r="I496" s="172"/>
    </row>
    <row r="497" spans="8:9" ht="15.75" hidden="1" customHeight="1" x14ac:dyDescent="0.25">
      <c r="H497" s="172"/>
      <c r="I497" s="172"/>
    </row>
    <row r="498" spans="8:9" ht="15.75" hidden="1" customHeight="1" x14ac:dyDescent="0.25">
      <c r="H498" s="172"/>
      <c r="I498" s="172"/>
    </row>
    <row r="499" spans="8:9" ht="15.75" hidden="1" customHeight="1" x14ac:dyDescent="0.25">
      <c r="H499" s="172"/>
      <c r="I499" s="172"/>
    </row>
    <row r="500" spans="8:9" ht="15.75" hidden="1" customHeight="1" x14ac:dyDescent="0.25">
      <c r="H500" s="172"/>
      <c r="I500" s="172"/>
    </row>
    <row r="501" spans="8:9" ht="15.75" hidden="1" customHeight="1" x14ac:dyDescent="0.25">
      <c r="H501" s="172"/>
      <c r="I501" s="172"/>
    </row>
    <row r="502" spans="8:9" ht="15.75" hidden="1" customHeight="1" x14ac:dyDescent="0.25">
      <c r="H502" s="172"/>
      <c r="I502" s="172"/>
    </row>
    <row r="503" spans="8:9" ht="15.75" hidden="1" customHeight="1" x14ac:dyDescent="0.25">
      <c r="H503" s="172"/>
      <c r="I503" s="172"/>
    </row>
    <row r="504" spans="8:9" ht="15.75" hidden="1" customHeight="1" x14ac:dyDescent="0.25">
      <c r="H504" s="172"/>
      <c r="I504" s="172"/>
    </row>
    <row r="505" spans="8:9" ht="15.75" hidden="1" customHeight="1" x14ac:dyDescent="0.25">
      <c r="H505" s="172"/>
      <c r="I505" s="172"/>
    </row>
    <row r="506" spans="8:9" ht="15.75" hidden="1" customHeight="1" x14ac:dyDescent="0.25">
      <c r="H506" s="172"/>
      <c r="I506" s="172"/>
    </row>
    <row r="507" spans="8:9" ht="15.75" hidden="1" customHeight="1" x14ac:dyDescent="0.25">
      <c r="H507" s="172"/>
      <c r="I507" s="172"/>
    </row>
    <row r="508" spans="8:9" ht="15.75" hidden="1" customHeight="1" x14ac:dyDescent="0.25">
      <c r="H508" s="172"/>
      <c r="I508" s="172"/>
    </row>
    <row r="509" spans="8:9" ht="15.75" hidden="1" customHeight="1" x14ac:dyDescent="0.25">
      <c r="H509" s="172"/>
      <c r="I509" s="172"/>
    </row>
    <row r="510" spans="8:9" ht="15.75" hidden="1" customHeight="1" x14ac:dyDescent="0.25">
      <c r="H510" s="172"/>
      <c r="I510" s="172"/>
    </row>
    <row r="511" spans="8:9" ht="15.75" hidden="1" customHeight="1" x14ac:dyDescent="0.25">
      <c r="H511" s="172"/>
      <c r="I511" s="172"/>
    </row>
    <row r="512" spans="8:9" ht="15.75" hidden="1" customHeight="1" x14ac:dyDescent="0.25">
      <c r="H512" s="172"/>
      <c r="I512" s="172"/>
    </row>
    <row r="513" spans="8:9" ht="15.75" hidden="1" customHeight="1" x14ac:dyDescent="0.25">
      <c r="H513" s="172"/>
      <c r="I513" s="172"/>
    </row>
    <row r="514" spans="8:9" ht="15.75" hidden="1" customHeight="1" x14ac:dyDescent="0.25">
      <c r="H514" s="172"/>
      <c r="I514" s="172"/>
    </row>
    <row r="515" spans="8:9" ht="15.75" hidden="1" customHeight="1" x14ac:dyDescent="0.25">
      <c r="H515" s="172"/>
      <c r="I515" s="172"/>
    </row>
    <row r="516" spans="8:9" ht="15.75" hidden="1" customHeight="1" x14ac:dyDescent="0.25">
      <c r="H516" s="172"/>
      <c r="I516" s="172"/>
    </row>
    <row r="517" spans="8:9" ht="15.75" hidden="1" customHeight="1" x14ac:dyDescent="0.25">
      <c r="H517" s="172"/>
      <c r="I517" s="172"/>
    </row>
    <row r="518" spans="8:9" ht="15.75" hidden="1" customHeight="1" x14ac:dyDescent="0.25">
      <c r="H518" s="172"/>
      <c r="I518" s="172"/>
    </row>
    <row r="519" spans="8:9" ht="15.75" hidden="1" customHeight="1" x14ac:dyDescent="0.25">
      <c r="H519" s="172"/>
      <c r="I519" s="172"/>
    </row>
    <row r="520" spans="8:9" ht="15.75" hidden="1" customHeight="1" x14ac:dyDescent="0.25">
      <c r="H520" s="172"/>
      <c r="I520" s="172"/>
    </row>
    <row r="521" spans="8:9" ht="15.75" hidden="1" customHeight="1" x14ac:dyDescent="0.25">
      <c r="H521" s="172"/>
      <c r="I521" s="172"/>
    </row>
    <row r="522" spans="8:9" ht="15.75" hidden="1" customHeight="1" x14ac:dyDescent="0.25">
      <c r="H522" s="172"/>
      <c r="I522" s="172"/>
    </row>
    <row r="523" spans="8:9" ht="15.75" hidden="1" customHeight="1" x14ac:dyDescent="0.25">
      <c r="H523" s="172"/>
      <c r="I523" s="172"/>
    </row>
    <row r="524" spans="8:9" ht="15.75" hidden="1" customHeight="1" x14ac:dyDescent="0.25">
      <c r="H524" s="172"/>
      <c r="I524" s="172"/>
    </row>
    <row r="525" spans="8:9" ht="15.75" hidden="1" customHeight="1" x14ac:dyDescent="0.25">
      <c r="H525" s="172"/>
      <c r="I525" s="172"/>
    </row>
    <row r="526" spans="8:9" ht="15.75" hidden="1" customHeight="1" x14ac:dyDescent="0.25">
      <c r="H526" s="172"/>
      <c r="I526" s="172"/>
    </row>
    <row r="527" spans="8:9" ht="15.75" hidden="1" customHeight="1" x14ac:dyDescent="0.25">
      <c r="H527" s="172"/>
      <c r="I527" s="172"/>
    </row>
    <row r="528" spans="8:9" ht="15.75" hidden="1" customHeight="1" x14ac:dyDescent="0.25">
      <c r="H528" s="172"/>
      <c r="I528" s="172"/>
    </row>
    <row r="529" spans="8:9" ht="15.75" hidden="1" customHeight="1" x14ac:dyDescent="0.25">
      <c r="H529" s="172"/>
      <c r="I529" s="172"/>
    </row>
    <row r="530" spans="8:9" ht="15.75" hidden="1" customHeight="1" x14ac:dyDescent="0.25">
      <c r="H530" s="172"/>
      <c r="I530" s="172"/>
    </row>
    <row r="531" spans="8:9" ht="15.75" hidden="1" customHeight="1" x14ac:dyDescent="0.25">
      <c r="H531" s="172"/>
      <c r="I531" s="172"/>
    </row>
    <row r="532" spans="8:9" ht="15.75" hidden="1" customHeight="1" x14ac:dyDescent="0.25">
      <c r="H532" s="172"/>
      <c r="I532" s="172"/>
    </row>
    <row r="533" spans="8:9" ht="15.75" hidden="1" customHeight="1" x14ac:dyDescent="0.25">
      <c r="H533" s="172"/>
      <c r="I533" s="172"/>
    </row>
    <row r="534" spans="8:9" ht="15.75" hidden="1" customHeight="1" x14ac:dyDescent="0.25">
      <c r="H534" s="172"/>
      <c r="I534" s="172"/>
    </row>
    <row r="535" spans="8:9" ht="15.75" hidden="1" customHeight="1" x14ac:dyDescent="0.25">
      <c r="H535" s="172"/>
      <c r="I535" s="172"/>
    </row>
    <row r="536" spans="8:9" ht="15.75" hidden="1" customHeight="1" x14ac:dyDescent="0.25">
      <c r="H536" s="172"/>
      <c r="I536" s="172"/>
    </row>
    <row r="537" spans="8:9" ht="15.75" hidden="1" customHeight="1" x14ac:dyDescent="0.25">
      <c r="H537" s="172"/>
      <c r="I537" s="172"/>
    </row>
    <row r="538" spans="8:9" ht="15.75" hidden="1" customHeight="1" x14ac:dyDescent="0.25">
      <c r="H538" s="172"/>
      <c r="I538" s="172"/>
    </row>
    <row r="539" spans="8:9" ht="15.75" hidden="1" customHeight="1" x14ac:dyDescent="0.25">
      <c r="H539" s="172"/>
      <c r="I539" s="172"/>
    </row>
    <row r="540" spans="8:9" ht="15.75" hidden="1" customHeight="1" x14ac:dyDescent="0.25">
      <c r="H540" s="172"/>
      <c r="I540" s="172"/>
    </row>
    <row r="541" spans="8:9" ht="15.75" hidden="1" customHeight="1" x14ac:dyDescent="0.25">
      <c r="H541" s="172"/>
      <c r="I541" s="172"/>
    </row>
    <row r="542" spans="8:9" ht="15.75" hidden="1" customHeight="1" x14ac:dyDescent="0.25">
      <c r="H542" s="172"/>
      <c r="I542" s="172"/>
    </row>
    <row r="543" spans="8:9" ht="15.75" hidden="1" customHeight="1" x14ac:dyDescent="0.25">
      <c r="H543" s="172"/>
      <c r="I543" s="172"/>
    </row>
    <row r="544" spans="8:9" ht="15.75" hidden="1" customHeight="1" x14ac:dyDescent="0.25">
      <c r="H544" s="172"/>
      <c r="I544" s="172"/>
    </row>
    <row r="545" spans="8:9" ht="15.75" hidden="1" customHeight="1" x14ac:dyDescent="0.25">
      <c r="H545" s="172"/>
      <c r="I545" s="172"/>
    </row>
    <row r="546" spans="8:9" ht="15.75" hidden="1" customHeight="1" x14ac:dyDescent="0.25">
      <c r="H546" s="172"/>
      <c r="I546" s="172"/>
    </row>
    <row r="547" spans="8:9" ht="15.75" hidden="1" customHeight="1" x14ac:dyDescent="0.25">
      <c r="H547" s="172"/>
      <c r="I547" s="172"/>
    </row>
    <row r="548" spans="8:9" ht="15.75" hidden="1" customHeight="1" x14ac:dyDescent="0.25">
      <c r="H548" s="172"/>
      <c r="I548" s="172"/>
    </row>
    <row r="549" spans="8:9" ht="15.75" hidden="1" customHeight="1" x14ac:dyDescent="0.25">
      <c r="H549" s="172"/>
      <c r="I549" s="172"/>
    </row>
    <row r="550" spans="8:9" ht="15.75" hidden="1" customHeight="1" x14ac:dyDescent="0.25">
      <c r="H550" s="172"/>
      <c r="I550" s="172"/>
    </row>
    <row r="551" spans="8:9" ht="15.75" hidden="1" customHeight="1" x14ac:dyDescent="0.25">
      <c r="H551" s="172"/>
      <c r="I551" s="172"/>
    </row>
    <row r="552" spans="8:9" ht="15.75" hidden="1" customHeight="1" x14ac:dyDescent="0.25">
      <c r="H552" s="172"/>
      <c r="I552" s="172"/>
    </row>
    <row r="553" spans="8:9" ht="15.75" hidden="1" customHeight="1" x14ac:dyDescent="0.25">
      <c r="H553" s="172"/>
      <c r="I553" s="172"/>
    </row>
    <row r="554" spans="8:9" ht="15.75" hidden="1" customHeight="1" x14ac:dyDescent="0.25">
      <c r="H554" s="172"/>
      <c r="I554" s="172"/>
    </row>
    <row r="555" spans="8:9" ht="15.75" hidden="1" customHeight="1" x14ac:dyDescent="0.25">
      <c r="H555" s="172"/>
      <c r="I555" s="172"/>
    </row>
    <row r="556" spans="8:9" ht="15.75" hidden="1" customHeight="1" x14ac:dyDescent="0.25">
      <c r="H556" s="172"/>
      <c r="I556" s="172"/>
    </row>
    <row r="557" spans="8:9" ht="15.75" hidden="1" customHeight="1" x14ac:dyDescent="0.25">
      <c r="H557" s="172"/>
      <c r="I557" s="172"/>
    </row>
    <row r="558" spans="8:9" ht="15.75" hidden="1" customHeight="1" x14ac:dyDescent="0.25">
      <c r="H558" s="172"/>
      <c r="I558" s="172"/>
    </row>
    <row r="559" spans="8:9" ht="15.75" hidden="1" customHeight="1" x14ac:dyDescent="0.25">
      <c r="H559" s="172"/>
      <c r="I559" s="172"/>
    </row>
    <row r="560" spans="8:9" ht="15.75" hidden="1" customHeight="1" x14ac:dyDescent="0.25">
      <c r="H560" s="172"/>
      <c r="I560" s="172"/>
    </row>
    <row r="561" spans="8:9" ht="15.75" hidden="1" customHeight="1" x14ac:dyDescent="0.25">
      <c r="H561" s="172"/>
      <c r="I561" s="172"/>
    </row>
    <row r="562" spans="8:9" ht="15.75" hidden="1" customHeight="1" x14ac:dyDescent="0.25">
      <c r="H562" s="172"/>
      <c r="I562" s="172"/>
    </row>
    <row r="563" spans="8:9" ht="15.75" hidden="1" customHeight="1" x14ac:dyDescent="0.25">
      <c r="H563" s="172"/>
      <c r="I563" s="172"/>
    </row>
    <row r="564" spans="8:9" ht="15.75" hidden="1" customHeight="1" x14ac:dyDescent="0.25">
      <c r="H564" s="172"/>
      <c r="I564" s="172"/>
    </row>
    <row r="565" spans="8:9" ht="15.75" hidden="1" customHeight="1" x14ac:dyDescent="0.25">
      <c r="H565" s="172"/>
      <c r="I565" s="172"/>
    </row>
    <row r="566" spans="8:9" ht="15.75" hidden="1" customHeight="1" x14ac:dyDescent="0.25">
      <c r="H566" s="172"/>
      <c r="I566" s="172"/>
    </row>
    <row r="567" spans="8:9" ht="15.75" hidden="1" customHeight="1" x14ac:dyDescent="0.25">
      <c r="H567" s="172"/>
      <c r="I567" s="172"/>
    </row>
    <row r="568" spans="8:9" ht="15.75" hidden="1" customHeight="1" x14ac:dyDescent="0.25">
      <c r="H568" s="172"/>
      <c r="I568" s="172"/>
    </row>
    <row r="569" spans="8:9" ht="15.75" hidden="1" customHeight="1" x14ac:dyDescent="0.25">
      <c r="H569" s="172"/>
      <c r="I569" s="172"/>
    </row>
    <row r="570" spans="8:9" ht="15.75" hidden="1" customHeight="1" x14ac:dyDescent="0.25">
      <c r="H570" s="172"/>
      <c r="I570" s="172"/>
    </row>
    <row r="571" spans="8:9" ht="15.75" hidden="1" customHeight="1" x14ac:dyDescent="0.25">
      <c r="H571" s="172"/>
      <c r="I571" s="172"/>
    </row>
    <row r="572" spans="8:9" ht="15.75" hidden="1" customHeight="1" x14ac:dyDescent="0.25">
      <c r="H572" s="172"/>
      <c r="I572" s="172"/>
    </row>
    <row r="573" spans="8:9" ht="15.75" hidden="1" customHeight="1" x14ac:dyDescent="0.25">
      <c r="H573" s="172"/>
      <c r="I573" s="172"/>
    </row>
    <row r="574" spans="8:9" ht="15.75" hidden="1" customHeight="1" x14ac:dyDescent="0.25">
      <c r="H574" s="172"/>
      <c r="I574" s="172"/>
    </row>
    <row r="575" spans="8:9" ht="15.75" hidden="1" customHeight="1" x14ac:dyDescent="0.25">
      <c r="H575" s="172"/>
      <c r="I575" s="172"/>
    </row>
    <row r="576" spans="8:9" ht="15.75" hidden="1" customHeight="1" x14ac:dyDescent="0.25">
      <c r="H576" s="172"/>
      <c r="I576" s="172"/>
    </row>
    <row r="577" spans="8:9" ht="15.75" hidden="1" customHeight="1" x14ac:dyDescent="0.25">
      <c r="H577" s="172"/>
      <c r="I577" s="172"/>
    </row>
    <row r="578" spans="8:9" ht="15.75" hidden="1" customHeight="1" x14ac:dyDescent="0.25">
      <c r="H578" s="172"/>
      <c r="I578" s="172"/>
    </row>
    <row r="579" spans="8:9" ht="15.75" hidden="1" customHeight="1" x14ac:dyDescent="0.25">
      <c r="H579" s="172"/>
      <c r="I579" s="172"/>
    </row>
    <row r="580" spans="8:9" ht="15.75" hidden="1" customHeight="1" x14ac:dyDescent="0.25">
      <c r="H580" s="172"/>
      <c r="I580" s="172"/>
    </row>
    <row r="581" spans="8:9" ht="15.75" hidden="1" customHeight="1" x14ac:dyDescent="0.25">
      <c r="H581" s="172"/>
      <c r="I581" s="172"/>
    </row>
    <row r="582" spans="8:9" ht="15.75" hidden="1" customHeight="1" x14ac:dyDescent="0.25">
      <c r="H582" s="172"/>
      <c r="I582" s="172"/>
    </row>
    <row r="583" spans="8:9" ht="15.75" hidden="1" customHeight="1" x14ac:dyDescent="0.25">
      <c r="H583" s="172"/>
      <c r="I583" s="172"/>
    </row>
    <row r="584" spans="8:9" ht="15.75" hidden="1" customHeight="1" x14ac:dyDescent="0.25">
      <c r="H584" s="172"/>
      <c r="I584" s="172"/>
    </row>
    <row r="585" spans="8:9" ht="15.75" hidden="1" customHeight="1" x14ac:dyDescent="0.25">
      <c r="H585" s="172"/>
      <c r="I585" s="172"/>
    </row>
    <row r="586" spans="8:9" ht="15.75" hidden="1" customHeight="1" x14ac:dyDescent="0.25">
      <c r="H586" s="172"/>
      <c r="I586" s="172"/>
    </row>
    <row r="587" spans="8:9" ht="15.75" hidden="1" customHeight="1" x14ac:dyDescent="0.25">
      <c r="H587" s="172"/>
      <c r="I587" s="172"/>
    </row>
    <row r="588" spans="8:9" ht="15.75" hidden="1" customHeight="1" x14ac:dyDescent="0.25">
      <c r="H588" s="172"/>
      <c r="I588" s="172"/>
    </row>
    <row r="589" spans="8:9" ht="15.75" hidden="1" customHeight="1" x14ac:dyDescent="0.25">
      <c r="H589" s="172"/>
      <c r="I589" s="172"/>
    </row>
    <row r="590" spans="8:9" ht="15.75" hidden="1" customHeight="1" x14ac:dyDescent="0.25">
      <c r="H590" s="172"/>
      <c r="I590" s="172"/>
    </row>
    <row r="591" spans="8:9" ht="15.75" hidden="1" customHeight="1" x14ac:dyDescent="0.25">
      <c r="H591" s="172"/>
      <c r="I591" s="172"/>
    </row>
    <row r="592" spans="8:9" ht="15.75" hidden="1" customHeight="1" x14ac:dyDescent="0.25">
      <c r="H592" s="172"/>
      <c r="I592" s="172"/>
    </row>
    <row r="593" spans="8:9" ht="15.75" hidden="1" customHeight="1" x14ac:dyDescent="0.25">
      <c r="H593" s="172"/>
      <c r="I593" s="172"/>
    </row>
    <row r="594" spans="8:9" ht="15.75" hidden="1" customHeight="1" x14ac:dyDescent="0.25">
      <c r="H594" s="172"/>
      <c r="I594" s="172"/>
    </row>
    <row r="595" spans="8:9" ht="15.75" hidden="1" customHeight="1" x14ac:dyDescent="0.25">
      <c r="H595" s="172"/>
      <c r="I595" s="172"/>
    </row>
    <row r="596" spans="8:9" ht="15.75" hidden="1" customHeight="1" x14ac:dyDescent="0.25">
      <c r="H596" s="172"/>
      <c r="I596" s="172"/>
    </row>
    <row r="597" spans="8:9" ht="15.75" hidden="1" customHeight="1" x14ac:dyDescent="0.25">
      <c r="H597" s="172"/>
      <c r="I597" s="172"/>
    </row>
    <row r="598" spans="8:9" ht="15.75" hidden="1" customHeight="1" x14ac:dyDescent="0.25">
      <c r="H598" s="172"/>
      <c r="I598" s="172"/>
    </row>
    <row r="599" spans="8:9" ht="15.75" hidden="1" customHeight="1" x14ac:dyDescent="0.25">
      <c r="H599" s="172"/>
      <c r="I599" s="172"/>
    </row>
    <row r="600" spans="8:9" ht="15.75" hidden="1" customHeight="1" x14ac:dyDescent="0.25">
      <c r="H600" s="172"/>
      <c r="I600" s="172"/>
    </row>
    <row r="601" spans="8:9" ht="15.75" hidden="1" customHeight="1" x14ac:dyDescent="0.25">
      <c r="H601" s="172"/>
      <c r="I601" s="172"/>
    </row>
    <row r="602" spans="8:9" ht="15.75" hidden="1" customHeight="1" x14ac:dyDescent="0.25">
      <c r="H602" s="172"/>
      <c r="I602" s="172"/>
    </row>
    <row r="603" spans="8:9" ht="15.75" hidden="1" customHeight="1" x14ac:dyDescent="0.25">
      <c r="H603" s="172"/>
      <c r="I603" s="172"/>
    </row>
    <row r="604" spans="8:9" ht="15.75" hidden="1" customHeight="1" x14ac:dyDescent="0.25">
      <c r="H604" s="172"/>
      <c r="I604" s="172"/>
    </row>
    <row r="605" spans="8:9" ht="15.75" hidden="1" customHeight="1" x14ac:dyDescent="0.25">
      <c r="H605" s="172"/>
      <c r="I605" s="172"/>
    </row>
    <row r="606" spans="8:9" ht="15.75" hidden="1" customHeight="1" x14ac:dyDescent="0.25">
      <c r="H606" s="172"/>
      <c r="I606" s="172"/>
    </row>
    <row r="607" spans="8:9" ht="15.75" hidden="1" customHeight="1" x14ac:dyDescent="0.25">
      <c r="H607" s="172"/>
      <c r="I607" s="172"/>
    </row>
    <row r="608" spans="8:9" ht="15.75" hidden="1" customHeight="1" x14ac:dyDescent="0.25">
      <c r="H608" s="172"/>
      <c r="I608" s="172"/>
    </row>
    <row r="609" spans="8:9" ht="15.75" hidden="1" customHeight="1" x14ac:dyDescent="0.25">
      <c r="H609" s="172"/>
      <c r="I609" s="172"/>
    </row>
    <row r="610" spans="8:9" ht="15.75" hidden="1" customHeight="1" x14ac:dyDescent="0.25">
      <c r="H610" s="172"/>
      <c r="I610" s="172"/>
    </row>
    <row r="611" spans="8:9" ht="15.75" hidden="1" customHeight="1" x14ac:dyDescent="0.25">
      <c r="H611" s="172"/>
      <c r="I611" s="172"/>
    </row>
    <row r="612" spans="8:9" ht="15.75" hidden="1" customHeight="1" x14ac:dyDescent="0.25">
      <c r="H612" s="172"/>
      <c r="I612" s="172"/>
    </row>
    <row r="613" spans="8:9" ht="15.75" hidden="1" customHeight="1" x14ac:dyDescent="0.25">
      <c r="H613" s="172"/>
      <c r="I613" s="172"/>
    </row>
    <row r="614" spans="8:9" ht="15.75" hidden="1" customHeight="1" x14ac:dyDescent="0.25">
      <c r="H614" s="172"/>
      <c r="I614" s="172"/>
    </row>
    <row r="615" spans="8:9" ht="15.75" hidden="1" customHeight="1" x14ac:dyDescent="0.25">
      <c r="H615" s="172"/>
      <c r="I615" s="172"/>
    </row>
    <row r="616" spans="8:9" ht="15.75" hidden="1" customHeight="1" x14ac:dyDescent="0.25">
      <c r="H616" s="172"/>
      <c r="I616" s="172"/>
    </row>
    <row r="617" spans="8:9" ht="15.75" hidden="1" customHeight="1" x14ac:dyDescent="0.25">
      <c r="H617" s="172"/>
      <c r="I617" s="172"/>
    </row>
    <row r="618" spans="8:9" ht="15.75" hidden="1" customHeight="1" x14ac:dyDescent="0.25">
      <c r="H618" s="172"/>
      <c r="I618" s="172"/>
    </row>
    <row r="619" spans="8:9" ht="15.75" hidden="1" customHeight="1" x14ac:dyDescent="0.25">
      <c r="H619" s="172"/>
      <c r="I619" s="172"/>
    </row>
    <row r="620" spans="8:9" ht="15.75" hidden="1" customHeight="1" x14ac:dyDescent="0.25">
      <c r="H620" s="172"/>
      <c r="I620" s="172"/>
    </row>
    <row r="621" spans="8:9" ht="15.75" hidden="1" customHeight="1" x14ac:dyDescent="0.25">
      <c r="H621" s="172"/>
      <c r="I621" s="172"/>
    </row>
    <row r="622" spans="8:9" ht="15.75" hidden="1" customHeight="1" x14ac:dyDescent="0.25">
      <c r="H622" s="172"/>
      <c r="I622" s="172"/>
    </row>
    <row r="623" spans="8:9" ht="15.75" hidden="1" customHeight="1" x14ac:dyDescent="0.25">
      <c r="H623" s="172"/>
      <c r="I623" s="172"/>
    </row>
    <row r="624" spans="8:9" ht="15.75" hidden="1" customHeight="1" x14ac:dyDescent="0.25">
      <c r="H624" s="172"/>
      <c r="I624" s="172"/>
    </row>
    <row r="625" spans="8:9" ht="15.75" hidden="1" customHeight="1" x14ac:dyDescent="0.25">
      <c r="H625" s="172"/>
      <c r="I625" s="172"/>
    </row>
    <row r="626" spans="8:9" ht="15.75" hidden="1" customHeight="1" x14ac:dyDescent="0.25">
      <c r="H626" s="172"/>
      <c r="I626" s="172"/>
    </row>
    <row r="627" spans="8:9" ht="15.75" hidden="1" customHeight="1" x14ac:dyDescent="0.25">
      <c r="H627" s="172"/>
      <c r="I627" s="172"/>
    </row>
    <row r="628" spans="8:9" ht="15.75" hidden="1" customHeight="1" x14ac:dyDescent="0.25">
      <c r="H628" s="172"/>
      <c r="I628" s="172"/>
    </row>
    <row r="629" spans="8:9" ht="15.75" hidden="1" customHeight="1" x14ac:dyDescent="0.25">
      <c r="H629" s="172"/>
      <c r="I629" s="172"/>
    </row>
    <row r="630" spans="8:9" ht="15.75" hidden="1" customHeight="1" x14ac:dyDescent="0.25">
      <c r="H630" s="172"/>
      <c r="I630" s="172"/>
    </row>
    <row r="631" spans="8:9" ht="15.75" hidden="1" customHeight="1" x14ac:dyDescent="0.25">
      <c r="H631" s="172"/>
      <c r="I631" s="172"/>
    </row>
    <row r="632" spans="8:9" ht="15.75" hidden="1" customHeight="1" x14ac:dyDescent="0.25">
      <c r="H632" s="172"/>
      <c r="I632" s="172"/>
    </row>
    <row r="633" spans="8:9" ht="15.75" hidden="1" customHeight="1" x14ac:dyDescent="0.25">
      <c r="H633" s="172"/>
      <c r="I633" s="172"/>
    </row>
    <row r="634" spans="8:9" ht="15.75" hidden="1" customHeight="1" x14ac:dyDescent="0.25">
      <c r="H634" s="172"/>
      <c r="I634" s="172"/>
    </row>
    <row r="635" spans="8:9" ht="15.75" hidden="1" customHeight="1" x14ac:dyDescent="0.25">
      <c r="H635" s="172"/>
      <c r="I635" s="172"/>
    </row>
    <row r="636" spans="8:9" ht="15.75" hidden="1" customHeight="1" x14ac:dyDescent="0.25">
      <c r="H636" s="172"/>
      <c r="I636" s="172"/>
    </row>
    <row r="637" spans="8:9" ht="15.75" hidden="1" customHeight="1" x14ac:dyDescent="0.25">
      <c r="H637" s="172"/>
      <c r="I637" s="172"/>
    </row>
    <row r="638" spans="8:9" ht="15.75" hidden="1" customHeight="1" x14ac:dyDescent="0.25">
      <c r="H638" s="172"/>
      <c r="I638" s="172"/>
    </row>
    <row r="639" spans="8:9" ht="15.75" hidden="1" customHeight="1" x14ac:dyDescent="0.25">
      <c r="H639" s="172"/>
      <c r="I639" s="172"/>
    </row>
    <row r="640" spans="8:9" ht="15.75" hidden="1" customHeight="1" x14ac:dyDescent="0.25">
      <c r="H640" s="172"/>
      <c r="I640" s="172"/>
    </row>
    <row r="641" spans="8:9" ht="15.75" hidden="1" customHeight="1" x14ac:dyDescent="0.25">
      <c r="H641" s="172"/>
      <c r="I641" s="172"/>
    </row>
    <row r="642" spans="8:9" ht="15.75" hidden="1" customHeight="1" x14ac:dyDescent="0.25">
      <c r="H642" s="172"/>
      <c r="I642" s="172"/>
    </row>
    <row r="643" spans="8:9" ht="15.75" hidden="1" customHeight="1" x14ac:dyDescent="0.25">
      <c r="H643" s="172"/>
      <c r="I643" s="172"/>
    </row>
    <row r="644" spans="8:9" ht="15.75" hidden="1" customHeight="1" x14ac:dyDescent="0.25">
      <c r="H644" s="172"/>
      <c r="I644" s="172"/>
    </row>
    <row r="645" spans="8:9" ht="15.75" hidden="1" customHeight="1" x14ac:dyDescent="0.25">
      <c r="H645" s="172"/>
      <c r="I645" s="172"/>
    </row>
    <row r="646" spans="8:9" ht="15.75" hidden="1" customHeight="1" x14ac:dyDescent="0.25">
      <c r="H646" s="172"/>
      <c r="I646" s="172"/>
    </row>
    <row r="647" spans="8:9" ht="15.75" hidden="1" customHeight="1" x14ac:dyDescent="0.25">
      <c r="H647" s="172"/>
      <c r="I647" s="172"/>
    </row>
    <row r="648" spans="8:9" ht="15.75" hidden="1" customHeight="1" x14ac:dyDescent="0.25">
      <c r="H648" s="172"/>
      <c r="I648" s="172"/>
    </row>
    <row r="649" spans="8:9" ht="15.75" hidden="1" customHeight="1" x14ac:dyDescent="0.25">
      <c r="H649" s="172"/>
      <c r="I649" s="172"/>
    </row>
    <row r="650" spans="8:9" ht="15.75" hidden="1" customHeight="1" x14ac:dyDescent="0.25">
      <c r="H650" s="172"/>
      <c r="I650" s="172"/>
    </row>
    <row r="651" spans="8:9" ht="15.75" hidden="1" customHeight="1" x14ac:dyDescent="0.25">
      <c r="H651" s="172"/>
      <c r="I651" s="172"/>
    </row>
    <row r="652" spans="8:9" ht="15.75" hidden="1" customHeight="1" x14ac:dyDescent="0.25">
      <c r="H652" s="172"/>
      <c r="I652" s="172"/>
    </row>
    <row r="653" spans="8:9" ht="15.75" hidden="1" customHeight="1" x14ac:dyDescent="0.25">
      <c r="H653" s="172"/>
      <c r="I653" s="172"/>
    </row>
    <row r="654" spans="8:9" ht="15.75" hidden="1" customHeight="1" x14ac:dyDescent="0.25">
      <c r="H654" s="172"/>
      <c r="I654" s="172"/>
    </row>
    <row r="655" spans="8:9" ht="15.75" hidden="1" customHeight="1" x14ac:dyDescent="0.25">
      <c r="H655" s="172"/>
      <c r="I655" s="172"/>
    </row>
    <row r="656" spans="8:9" ht="15.75" hidden="1" customHeight="1" x14ac:dyDescent="0.25">
      <c r="H656" s="172"/>
      <c r="I656" s="172"/>
    </row>
    <row r="657" spans="8:9" ht="15.75" hidden="1" customHeight="1" x14ac:dyDescent="0.25">
      <c r="H657" s="172"/>
      <c r="I657" s="172"/>
    </row>
    <row r="658" spans="8:9" ht="15.75" hidden="1" customHeight="1" x14ac:dyDescent="0.25">
      <c r="H658" s="172"/>
      <c r="I658" s="172"/>
    </row>
    <row r="659" spans="8:9" ht="15.75" hidden="1" customHeight="1" x14ac:dyDescent="0.25">
      <c r="H659" s="172"/>
      <c r="I659" s="172"/>
    </row>
    <row r="660" spans="8:9" ht="15.75" hidden="1" customHeight="1" x14ac:dyDescent="0.25">
      <c r="H660" s="172"/>
      <c r="I660" s="172"/>
    </row>
    <row r="661" spans="8:9" ht="15.75" hidden="1" customHeight="1" x14ac:dyDescent="0.25">
      <c r="H661" s="172"/>
      <c r="I661" s="172"/>
    </row>
    <row r="662" spans="8:9" ht="15.75" hidden="1" customHeight="1" x14ac:dyDescent="0.25">
      <c r="H662" s="172"/>
      <c r="I662" s="172"/>
    </row>
    <row r="663" spans="8:9" ht="15.75" hidden="1" customHeight="1" x14ac:dyDescent="0.25">
      <c r="H663" s="172"/>
      <c r="I663" s="172"/>
    </row>
    <row r="664" spans="8:9" ht="15.75" hidden="1" customHeight="1" x14ac:dyDescent="0.25">
      <c r="H664" s="172"/>
      <c r="I664" s="172"/>
    </row>
    <row r="665" spans="8:9" ht="15.75" hidden="1" customHeight="1" x14ac:dyDescent="0.25">
      <c r="H665" s="172"/>
      <c r="I665" s="172"/>
    </row>
    <row r="666" spans="8:9" ht="15.75" hidden="1" customHeight="1" x14ac:dyDescent="0.25">
      <c r="H666" s="172"/>
      <c r="I666" s="172"/>
    </row>
    <row r="667" spans="8:9" ht="15.75" hidden="1" customHeight="1" x14ac:dyDescent="0.25">
      <c r="H667" s="172"/>
      <c r="I667" s="172"/>
    </row>
    <row r="668" spans="8:9" ht="15.75" hidden="1" customHeight="1" x14ac:dyDescent="0.25">
      <c r="H668" s="172"/>
      <c r="I668" s="172"/>
    </row>
    <row r="669" spans="8:9" ht="15.75" hidden="1" customHeight="1" x14ac:dyDescent="0.25">
      <c r="H669" s="172"/>
      <c r="I669" s="172"/>
    </row>
    <row r="670" spans="8:9" ht="15.75" hidden="1" customHeight="1" x14ac:dyDescent="0.25">
      <c r="H670" s="172"/>
      <c r="I670" s="172"/>
    </row>
    <row r="671" spans="8:9" ht="15.75" hidden="1" customHeight="1" x14ac:dyDescent="0.25">
      <c r="H671" s="172"/>
      <c r="I671" s="172"/>
    </row>
    <row r="672" spans="8:9" ht="15.75" hidden="1" customHeight="1" x14ac:dyDescent="0.25">
      <c r="H672" s="172"/>
      <c r="I672" s="172"/>
    </row>
    <row r="673" spans="8:9" ht="15.75" hidden="1" customHeight="1" x14ac:dyDescent="0.25">
      <c r="H673" s="172"/>
      <c r="I673" s="172"/>
    </row>
    <row r="674" spans="8:9" ht="15.75" hidden="1" customHeight="1" x14ac:dyDescent="0.25">
      <c r="H674" s="172"/>
      <c r="I674" s="172"/>
    </row>
    <row r="675" spans="8:9" ht="15.75" hidden="1" customHeight="1" x14ac:dyDescent="0.25">
      <c r="H675" s="172"/>
      <c r="I675" s="172"/>
    </row>
    <row r="676" spans="8:9" ht="15.75" hidden="1" customHeight="1" x14ac:dyDescent="0.25">
      <c r="H676" s="172"/>
      <c r="I676" s="172"/>
    </row>
    <row r="677" spans="8:9" ht="15.75" hidden="1" customHeight="1" x14ac:dyDescent="0.25">
      <c r="H677" s="172"/>
      <c r="I677" s="172"/>
    </row>
    <row r="678" spans="8:9" ht="15.75" hidden="1" customHeight="1" x14ac:dyDescent="0.25">
      <c r="H678" s="172"/>
      <c r="I678" s="172"/>
    </row>
    <row r="679" spans="8:9" ht="15.75" hidden="1" customHeight="1" x14ac:dyDescent="0.25">
      <c r="H679" s="172"/>
      <c r="I679" s="172"/>
    </row>
    <row r="680" spans="8:9" ht="15.75" hidden="1" customHeight="1" x14ac:dyDescent="0.25">
      <c r="H680" s="172"/>
      <c r="I680" s="172"/>
    </row>
    <row r="681" spans="8:9" ht="15.75" hidden="1" customHeight="1" x14ac:dyDescent="0.25">
      <c r="H681" s="172"/>
      <c r="I681" s="172"/>
    </row>
    <row r="682" spans="8:9" ht="15.75" hidden="1" customHeight="1" x14ac:dyDescent="0.25">
      <c r="H682" s="172"/>
      <c r="I682" s="172"/>
    </row>
    <row r="683" spans="8:9" ht="15.75" hidden="1" customHeight="1" x14ac:dyDescent="0.25">
      <c r="H683" s="172"/>
      <c r="I683" s="172"/>
    </row>
    <row r="684" spans="8:9" ht="15.75" hidden="1" customHeight="1" x14ac:dyDescent="0.25">
      <c r="H684" s="172"/>
      <c r="I684" s="172"/>
    </row>
    <row r="685" spans="8:9" ht="15.75" hidden="1" customHeight="1" x14ac:dyDescent="0.25">
      <c r="H685" s="172"/>
      <c r="I685" s="172"/>
    </row>
    <row r="686" spans="8:9" ht="15.75" hidden="1" customHeight="1" x14ac:dyDescent="0.25">
      <c r="H686" s="172"/>
      <c r="I686" s="172"/>
    </row>
    <row r="687" spans="8:9" ht="15.75" hidden="1" customHeight="1" x14ac:dyDescent="0.25">
      <c r="H687" s="172"/>
      <c r="I687" s="172"/>
    </row>
    <row r="688" spans="8:9" ht="15.75" hidden="1" customHeight="1" x14ac:dyDescent="0.25">
      <c r="H688" s="172"/>
      <c r="I688" s="172"/>
    </row>
    <row r="689" spans="8:9" ht="15.75" hidden="1" customHeight="1" x14ac:dyDescent="0.25">
      <c r="H689" s="172"/>
      <c r="I689" s="172"/>
    </row>
    <row r="690" spans="8:9" ht="15.75" hidden="1" customHeight="1" x14ac:dyDescent="0.25">
      <c r="H690" s="172"/>
      <c r="I690" s="172"/>
    </row>
    <row r="691" spans="8:9" ht="15.75" hidden="1" customHeight="1" x14ac:dyDescent="0.25">
      <c r="H691" s="172"/>
      <c r="I691" s="172"/>
    </row>
    <row r="692" spans="8:9" ht="15.75" hidden="1" customHeight="1" x14ac:dyDescent="0.25">
      <c r="H692" s="172"/>
      <c r="I692" s="172"/>
    </row>
    <row r="693" spans="8:9" ht="15.75" hidden="1" customHeight="1" x14ac:dyDescent="0.25">
      <c r="H693" s="172"/>
      <c r="I693" s="172"/>
    </row>
    <row r="694" spans="8:9" ht="15.75" hidden="1" customHeight="1" x14ac:dyDescent="0.25">
      <c r="H694" s="172"/>
      <c r="I694" s="172"/>
    </row>
    <row r="695" spans="8:9" ht="15.75" hidden="1" customHeight="1" x14ac:dyDescent="0.25">
      <c r="H695" s="172"/>
      <c r="I695" s="172"/>
    </row>
    <row r="696" spans="8:9" ht="15.75" hidden="1" customHeight="1" x14ac:dyDescent="0.25">
      <c r="H696" s="172"/>
      <c r="I696" s="172"/>
    </row>
    <row r="697" spans="8:9" ht="15.75" hidden="1" customHeight="1" x14ac:dyDescent="0.25">
      <c r="H697" s="172"/>
      <c r="I697" s="172"/>
    </row>
    <row r="698" spans="8:9" ht="15.75" hidden="1" customHeight="1" x14ac:dyDescent="0.25">
      <c r="H698" s="172"/>
      <c r="I698" s="172"/>
    </row>
    <row r="699" spans="8:9" ht="15.75" hidden="1" customHeight="1" x14ac:dyDescent="0.25">
      <c r="H699" s="172"/>
      <c r="I699" s="172"/>
    </row>
    <row r="700" spans="8:9" ht="15.75" hidden="1" customHeight="1" x14ac:dyDescent="0.25">
      <c r="H700" s="172"/>
      <c r="I700" s="172"/>
    </row>
    <row r="701" spans="8:9" ht="15.75" hidden="1" customHeight="1" x14ac:dyDescent="0.25">
      <c r="H701" s="172"/>
      <c r="I701" s="172"/>
    </row>
    <row r="702" spans="8:9" ht="15.75" hidden="1" customHeight="1" x14ac:dyDescent="0.25">
      <c r="H702" s="172"/>
      <c r="I702" s="172"/>
    </row>
    <row r="703" spans="8:9" ht="15.75" hidden="1" customHeight="1" x14ac:dyDescent="0.25">
      <c r="H703" s="172"/>
      <c r="I703" s="172"/>
    </row>
    <row r="704" spans="8:9" ht="15.75" hidden="1" customHeight="1" x14ac:dyDescent="0.25">
      <c r="H704" s="172"/>
      <c r="I704" s="172"/>
    </row>
    <row r="705" spans="8:9" ht="15.75" hidden="1" customHeight="1" x14ac:dyDescent="0.25">
      <c r="H705" s="172"/>
      <c r="I705" s="172"/>
    </row>
    <row r="706" spans="8:9" ht="15.75" hidden="1" customHeight="1" x14ac:dyDescent="0.25">
      <c r="H706" s="172"/>
      <c r="I706" s="172"/>
    </row>
    <row r="707" spans="8:9" ht="15.75" hidden="1" customHeight="1" x14ac:dyDescent="0.25">
      <c r="H707" s="172"/>
      <c r="I707" s="172"/>
    </row>
    <row r="708" spans="8:9" ht="15.75" hidden="1" customHeight="1" x14ac:dyDescent="0.25">
      <c r="H708" s="172"/>
      <c r="I708" s="172"/>
    </row>
    <row r="709" spans="8:9" ht="15.75" hidden="1" customHeight="1" x14ac:dyDescent="0.25">
      <c r="H709" s="172"/>
      <c r="I709" s="172"/>
    </row>
    <row r="710" spans="8:9" ht="15.75" hidden="1" customHeight="1" x14ac:dyDescent="0.25">
      <c r="H710" s="172"/>
      <c r="I710" s="172"/>
    </row>
    <row r="711" spans="8:9" ht="15.75" hidden="1" customHeight="1" x14ac:dyDescent="0.25">
      <c r="H711" s="172"/>
      <c r="I711" s="172"/>
    </row>
    <row r="712" spans="8:9" ht="15.75" hidden="1" customHeight="1" x14ac:dyDescent="0.25">
      <c r="H712" s="172"/>
      <c r="I712" s="172"/>
    </row>
    <row r="713" spans="8:9" ht="15.75" hidden="1" customHeight="1" x14ac:dyDescent="0.25">
      <c r="H713" s="172"/>
      <c r="I713" s="172"/>
    </row>
    <row r="714" spans="8:9" ht="15.75" hidden="1" customHeight="1" x14ac:dyDescent="0.25">
      <c r="H714" s="172"/>
      <c r="I714" s="172"/>
    </row>
    <row r="715" spans="8:9" ht="15.75" hidden="1" customHeight="1" x14ac:dyDescent="0.25">
      <c r="H715" s="172"/>
      <c r="I715" s="172"/>
    </row>
    <row r="716" spans="8:9" ht="15.75" hidden="1" customHeight="1" x14ac:dyDescent="0.25">
      <c r="H716" s="172"/>
      <c r="I716" s="172"/>
    </row>
    <row r="717" spans="8:9" ht="15.75" hidden="1" customHeight="1" x14ac:dyDescent="0.25">
      <c r="H717" s="172"/>
      <c r="I717" s="172"/>
    </row>
    <row r="718" spans="8:9" ht="15.75" hidden="1" customHeight="1" x14ac:dyDescent="0.25">
      <c r="H718" s="172"/>
      <c r="I718" s="172"/>
    </row>
    <row r="719" spans="8:9" ht="15.75" hidden="1" customHeight="1" x14ac:dyDescent="0.25">
      <c r="H719" s="172"/>
      <c r="I719" s="172"/>
    </row>
    <row r="720" spans="8:9" ht="15.75" hidden="1" customHeight="1" x14ac:dyDescent="0.25">
      <c r="H720" s="172"/>
      <c r="I720" s="172"/>
    </row>
    <row r="721" spans="8:9" ht="15.75" hidden="1" customHeight="1" x14ac:dyDescent="0.25">
      <c r="H721" s="172"/>
      <c r="I721" s="172"/>
    </row>
    <row r="722" spans="8:9" ht="15.75" hidden="1" customHeight="1" x14ac:dyDescent="0.25">
      <c r="H722" s="172"/>
      <c r="I722" s="172"/>
    </row>
    <row r="723" spans="8:9" ht="15.75" hidden="1" customHeight="1" x14ac:dyDescent="0.25">
      <c r="H723" s="172"/>
      <c r="I723" s="172"/>
    </row>
    <row r="724" spans="8:9" ht="15.75" hidden="1" customHeight="1" x14ac:dyDescent="0.25">
      <c r="H724" s="172"/>
      <c r="I724" s="172"/>
    </row>
    <row r="725" spans="8:9" ht="15.75" hidden="1" customHeight="1" x14ac:dyDescent="0.25">
      <c r="H725" s="172"/>
      <c r="I725" s="172"/>
    </row>
    <row r="726" spans="8:9" ht="15.75" hidden="1" customHeight="1" x14ac:dyDescent="0.25">
      <c r="H726" s="172"/>
      <c r="I726" s="172"/>
    </row>
    <row r="727" spans="8:9" ht="15.75" hidden="1" customHeight="1" x14ac:dyDescent="0.25">
      <c r="H727" s="172"/>
      <c r="I727" s="172"/>
    </row>
    <row r="728" spans="8:9" ht="15.75" hidden="1" customHeight="1" x14ac:dyDescent="0.25">
      <c r="H728" s="172"/>
      <c r="I728" s="172"/>
    </row>
    <row r="729" spans="8:9" ht="15.75" hidden="1" customHeight="1" x14ac:dyDescent="0.25">
      <c r="H729" s="172"/>
      <c r="I729" s="172"/>
    </row>
    <row r="730" spans="8:9" ht="15.75" hidden="1" customHeight="1" x14ac:dyDescent="0.25">
      <c r="H730" s="172"/>
      <c r="I730" s="172"/>
    </row>
    <row r="731" spans="8:9" ht="15.75" hidden="1" customHeight="1" x14ac:dyDescent="0.25">
      <c r="H731" s="172"/>
      <c r="I731" s="172"/>
    </row>
    <row r="732" spans="8:9" ht="15.75" hidden="1" customHeight="1" x14ac:dyDescent="0.25">
      <c r="H732" s="172"/>
      <c r="I732" s="172"/>
    </row>
    <row r="733" spans="8:9" ht="15.75" hidden="1" customHeight="1" x14ac:dyDescent="0.25">
      <c r="H733" s="172"/>
      <c r="I733" s="172"/>
    </row>
    <row r="734" spans="8:9" ht="15.75" hidden="1" customHeight="1" x14ac:dyDescent="0.25">
      <c r="H734" s="172"/>
      <c r="I734" s="172"/>
    </row>
    <row r="735" spans="8:9" ht="15.75" hidden="1" customHeight="1" x14ac:dyDescent="0.25">
      <c r="H735" s="172"/>
      <c r="I735" s="172"/>
    </row>
    <row r="736" spans="8:9" ht="15.75" hidden="1" customHeight="1" x14ac:dyDescent="0.25">
      <c r="H736" s="172"/>
      <c r="I736" s="172"/>
    </row>
    <row r="737" spans="8:9" ht="15.75" hidden="1" customHeight="1" x14ac:dyDescent="0.25">
      <c r="H737" s="172"/>
      <c r="I737" s="172"/>
    </row>
    <row r="738" spans="8:9" ht="15.75" hidden="1" customHeight="1" x14ac:dyDescent="0.25">
      <c r="H738" s="172"/>
      <c r="I738" s="172"/>
    </row>
    <row r="739" spans="8:9" ht="15.75" hidden="1" customHeight="1" x14ac:dyDescent="0.25">
      <c r="H739" s="172"/>
      <c r="I739" s="172"/>
    </row>
    <row r="740" spans="8:9" ht="15.75" hidden="1" customHeight="1" x14ac:dyDescent="0.25">
      <c r="H740" s="172"/>
      <c r="I740" s="172"/>
    </row>
    <row r="741" spans="8:9" ht="15.75" hidden="1" customHeight="1" x14ac:dyDescent="0.25">
      <c r="H741" s="172"/>
      <c r="I741" s="172"/>
    </row>
    <row r="742" spans="8:9" ht="15.75" hidden="1" customHeight="1" x14ac:dyDescent="0.25">
      <c r="H742" s="172"/>
      <c r="I742" s="172"/>
    </row>
    <row r="743" spans="8:9" ht="15.75" hidden="1" customHeight="1" x14ac:dyDescent="0.25">
      <c r="H743" s="172"/>
      <c r="I743" s="172"/>
    </row>
    <row r="744" spans="8:9" ht="15.75" hidden="1" customHeight="1" x14ac:dyDescent="0.25">
      <c r="H744" s="172"/>
      <c r="I744" s="172"/>
    </row>
    <row r="745" spans="8:9" ht="15.75" hidden="1" customHeight="1" x14ac:dyDescent="0.25">
      <c r="H745" s="172"/>
      <c r="I745" s="172"/>
    </row>
    <row r="746" spans="8:9" ht="15.75" hidden="1" customHeight="1" x14ac:dyDescent="0.25">
      <c r="H746" s="172"/>
      <c r="I746" s="172"/>
    </row>
    <row r="747" spans="8:9" ht="15.75" hidden="1" customHeight="1" x14ac:dyDescent="0.25">
      <c r="H747" s="172"/>
      <c r="I747" s="172"/>
    </row>
    <row r="748" spans="8:9" ht="15.75" hidden="1" customHeight="1" x14ac:dyDescent="0.25">
      <c r="H748" s="172"/>
      <c r="I748" s="172"/>
    </row>
    <row r="749" spans="8:9" ht="15.75" hidden="1" customHeight="1" x14ac:dyDescent="0.25">
      <c r="H749" s="172"/>
      <c r="I749" s="172"/>
    </row>
    <row r="750" spans="8:9" ht="15.75" hidden="1" customHeight="1" x14ac:dyDescent="0.25">
      <c r="H750" s="172"/>
      <c r="I750" s="172"/>
    </row>
    <row r="751" spans="8:9" ht="15.75" hidden="1" customHeight="1" x14ac:dyDescent="0.25">
      <c r="H751" s="172"/>
      <c r="I751" s="172"/>
    </row>
    <row r="752" spans="8:9" ht="15.75" hidden="1" customHeight="1" x14ac:dyDescent="0.25">
      <c r="H752" s="172"/>
      <c r="I752" s="172"/>
    </row>
    <row r="753" spans="8:9" ht="15.75" hidden="1" customHeight="1" x14ac:dyDescent="0.25">
      <c r="H753" s="172"/>
      <c r="I753" s="172"/>
    </row>
    <row r="754" spans="8:9" ht="15.75" hidden="1" customHeight="1" x14ac:dyDescent="0.25">
      <c r="H754" s="172"/>
      <c r="I754" s="172"/>
    </row>
    <row r="755" spans="8:9" ht="15.75" hidden="1" customHeight="1" x14ac:dyDescent="0.25">
      <c r="H755" s="172"/>
      <c r="I755" s="172"/>
    </row>
    <row r="756" spans="8:9" ht="15.75" hidden="1" customHeight="1" x14ac:dyDescent="0.25">
      <c r="H756" s="172"/>
      <c r="I756" s="172"/>
    </row>
    <row r="757" spans="8:9" ht="15.75" hidden="1" customHeight="1" x14ac:dyDescent="0.25">
      <c r="H757" s="172"/>
      <c r="I757" s="172"/>
    </row>
    <row r="758" spans="8:9" ht="15.75" hidden="1" customHeight="1" x14ac:dyDescent="0.25">
      <c r="H758" s="172"/>
      <c r="I758" s="172"/>
    </row>
    <row r="759" spans="8:9" ht="15.75" hidden="1" customHeight="1" x14ac:dyDescent="0.25">
      <c r="H759" s="172"/>
      <c r="I759" s="172"/>
    </row>
    <row r="760" spans="8:9" ht="15.75" hidden="1" customHeight="1" x14ac:dyDescent="0.25">
      <c r="H760" s="172"/>
      <c r="I760" s="172"/>
    </row>
    <row r="761" spans="8:9" ht="15.75" hidden="1" customHeight="1" x14ac:dyDescent="0.25">
      <c r="H761" s="172"/>
      <c r="I761" s="172"/>
    </row>
    <row r="762" spans="8:9" ht="15.75" hidden="1" customHeight="1" x14ac:dyDescent="0.25">
      <c r="H762" s="172"/>
      <c r="I762" s="172"/>
    </row>
    <row r="763" spans="8:9" ht="15.75" hidden="1" customHeight="1" x14ac:dyDescent="0.25">
      <c r="H763" s="172"/>
      <c r="I763" s="172"/>
    </row>
    <row r="764" spans="8:9" ht="15.75" hidden="1" customHeight="1" x14ac:dyDescent="0.25">
      <c r="H764" s="172"/>
      <c r="I764" s="172"/>
    </row>
    <row r="765" spans="8:9" ht="15.75" hidden="1" customHeight="1" x14ac:dyDescent="0.25">
      <c r="H765" s="172"/>
      <c r="I765" s="172"/>
    </row>
    <row r="766" spans="8:9" ht="15.75" hidden="1" customHeight="1" x14ac:dyDescent="0.25">
      <c r="H766" s="172"/>
      <c r="I766" s="172"/>
    </row>
    <row r="767" spans="8:9" ht="15.75" hidden="1" customHeight="1" x14ac:dyDescent="0.25">
      <c r="H767" s="172"/>
      <c r="I767" s="172"/>
    </row>
    <row r="768" spans="8:9" ht="15.75" hidden="1" customHeight="1" x14ac:dyDescent="0.25">
      <c r="H768" s="172"/>
      <c r="I768" s="172"/>
    </row>
    <row r="769" spans="8:9" ht="15.75" hidden="1" customHeight="1" x14ac:dyDescent="0.25">
      <c r="H769" s="172"/>
      <c r="I769" s="172"/>
    </row>
    <row r="770" spans="8:9" ht="15.75" hidden="1" customHeight="1" x14ac:dyDescent="0.25">
      <c r="H770" s="172"/>
      <c r="I770" s="172"/>
    </row>
    <row r="771" spans="8:9" ht="15.75" hidden="1" customHeight="1" x14ac:dyDescent="0.25">
      <c r="H771" s="172"/>
      <c r="I771" s="172"/>
    </row>
    <row r="772" spans="8:9" ht="15.75" hidden="1" customHeight="1" x14ac:dyDescent="0.25">
      <c r="H772" s="172"/>
      <c r="I772" s="172"/>
    </row>
    <row r="773" spans="8:9" ht="15.75" hidden="1" customHeight="1" x14ac:dyDescent="0.25">
      <c r="H773" s="172"/>
      <c r="I773" s="172"/>
    </row>
    <row r="774" spans="8:9" ht="15.75" hidden="1" customHeight="1" x14ac:dyDescent="0.25">
      <c r="H774" s="172"/>
      <c r="I774" s="172"/>
    </row>
    <row r="775" spans="8:9" ht="15.75" hidden="1" customHeight="1" x14ac:dyDescent="0.25">
      <c r="H775" s="172"/>
      <c r="I775" s="172"/>
    </row>
    <row r="776" spans="8:9" ht="15.75" hidden="1" customHeight="1" x14ac:dyDescent="0.25">
      <c r="H776" s="172"/>
      <c r="I776" s="172"/>
    </row>
    <row r="777" spans="8:9" ht="15.75" hidden="1" customHeight="1" x14ac:dyDescent="0.25">
      <c r="H777" s="172"/>
      <c r="I777" s="172"/>
    </row>
    <row r="778" spans="8:9" ht="15.75" hidden="1" customHeight="1" x14ac:dyDescent="0.25">
      <c r="H778" s="172"/>
      <c r="I778" s="172"/>
    </row>
    <row r="779" spans="8:9" ht="15.75" hidden="1" customHeight="1" x14ac:dyDescent="0.25">
      <c r="H779" s="172"/>
      <c r="I779" s="172"/>
    </row>
    <row r="780" spans="8:9" ht="15.75" hidden="1" customHeight="1" x14ac:dyDescent="0.25">
      <c r="H780" s="172"/>
      <c r="I780" s="172"/>
    </row>
    <row r="781" spans="8:9" ht="15.75" hidden="1" customHeight="1" x14ac:dyDescent="0.25">
      <c r="H781" s="172"/>
      <c r="I781" s="172"/>
    </row>
    <row r="782" spans="8:9" ht="15.75" hidden="1" customHeight="1" x14ac:dyDescent="0.25">
      <c r="H782" s="172"/>
      <c r="I782" s="172"/>
    </row>
    <row r="783" spans="8:9" ht="15.75" hidden="1" customHeight="1" x14ac:dyDescent="0.25">
      <c r="H783" s="172"/>
      <c r="I783" s="172"/>
    </row>
    <row r="784" spans="8:9" ht="15.75" hidden="1" customHeight="1" x14ac:dyDescent="0.25">
      <c r="H784" s="172"/>
      <c r="I784" s="172"/>
    </row>
    <row r="785" spans="8:9" ht="15.75" hidden="1" customHeight="1" x14ac:dyDescent="0.25">
      <c r="H785" s="172"/>
      <c r="I785" s="172"/>
    </row>
    <row r="786" spans="8:9" ht="15.75" hidden="1" customHeight="1" x14ac:dyDescent="0.25">
      <c r="H786" s="172"/>
      <c r="I786" s="172"/>
    </row>
    <row r="787" spans="8:9" ht="15.75" hidden="1" customHeight="1" x14ac:dyDescent="0.25">
      <c r="H787" s="172"/>
      <c r="I787" s="172"/>
    </row>
    <row r="788" spans="8:9" ht="15.75" hidden="1" customHeight="1" x14ac:dyDescent="0.25">
      <c r="H788" s="172"/>
      <c r="I788" s="172"/>
    </row>
    <row r="789" spans="8:9" ht="15.75" hidden="1" customHeight="1" x14ac:dyDescent="0.25">
      <c r="H789" s="172"/>
      <c r="I789" s="172"/>
    </row>
    <row r="790" spans="8:9" ht="15.75" hidden="1" customHeight="1" x14ac:dyDescent="0.25">
      <c r="H790" s="172"/>
      <c r="I790" s="172"/>
    </row>
    <row r="791" spans="8:9" ht="15.75" hidden="1" customHeight="1" x14ac:dyDescent="0.25">
      <c r="H791" s="172"/>
      <c r="I791" s="172"/>
    </row>
    <row r="792" spans="8:9" ht="15.75" hidden="1" customHeight="1" x14ac:dyDescent="0.25">
      <c r="H792" s="172"/>
      <c r="I792" s="172"/>
    </row>
    <row r="793" spans="8:9" ht="15.75" hidden="1" customHeight="1" x14ac:dyDescent="0.25">
      <c r="H793" s="172"/>
      <c r="I793" s="172"/>
    </row>
    <row r="794" spans="8:9" ht="15.75" hidden="1" customHeight="1" x14ac:dyDescent="0.25">
      <c r="H794" s="172"/>
      <c r="I794" s="172"/>
    </row>
    <row r="795" spans="8:9" ht="15.75" hidden="1" customHeight="1" x14ac:dyDescent="0.25">
      <c r="H795" s="172"/>
      <c r="I795" s="172"/>
    </row>
    <row r="796" spans="8:9" ht="15.75" hidden="1" customHeight="1" x14ac:dyDescent="0.25">
      <c r="H796" s="172"/>
      <c r="I796" s="172"/>
    </row>
    <row r="797" spans="8:9" ht="15.75" hidden="1" customHeight="1" x14ac:dyDescent="0.25">
      <c r="H797" s="172"/>
      <c r="I797" s="172"/>
    </row>
    <row r="798" spans="8:9" ht="15.75" hidden="1" customHeight="1" x14ac:dyDescent="0.25">
      <c r="H798" s="172"/>
      <c r="I798" s="172"/>
    </row>
    <row r="799" spans="8:9" ht="15.75" hidden="1" customHeight="1" x14ac:dyDescent="0.25">
      <c r="H799" s="172"/>
      <c r="I799" s="172"/>
    </row>
    <row r="800" spans="8:9" ht="15.75" hidden="1" customHeight="1" x14ac:dyDescent="0.25">
      <c r="H800" s="172"/>
      <c r="I800" s="172"/>
    </row>
    <row r="801" spans="8:9" ht="15.75" hidden="1" customHeight="1" x14ac:dyDescent="0.25">
      <c r="H801" s="172"/>
      <c r="I801" s="172"/>
    </row>
    <row r="802" spans="8:9" ht="15.75" hidden="1" customHeight="1" x14ac:dyDescent="0.25">
      <c r="H802" s="172"/>
      <c r="I802" s="172"/>
    </row>
    <row r="803" spans="8:9" ht="15.75" hidden="1" customHeight="1" x14ac:dyDescent="0.25">
      <c r="H803" s="172"/>
      <c r="I803" s="172"/>
    </row>
    <row r="804" spans="8:9" ht="15.75" hidden="1" customHeight="1" x14ac:dyDescent="0.25">
      <c r="H804" s="172"/>
      <c r="I804" s="172"/>
    </row>
    <row r="805" spans="8:9" ht="15.75" hidden="1" customHeight="1" x14ac:dyDescent="0.25">
      <c r="H805" s="172"/>
      <c r="I805" s="172"/>
    </row>
    <row r="806" spans="8:9" ht="15.75" hidden="1" customHeight="1" x14ac:dyDescent="0.25">
      <c r="H806" s="172"/>
      <c r="I806" s="172"/>
    </row>
    <row r="807" spans="8:9" ht="15.75" hidden="1" customHeight="1" x14ac:dyDescent="0.25">
      <c r="H807" s="172"/>
      <c r="I807" s="172"/>
    </row>
    <row r="808" spans="8:9" ht="15.75" hidden="1" customHeight="1" x14ac:dyDescent="0.25">
      <c r="H808" s="172"/>
      <c r="I808" s="172"/>
    </row>
    <row r="809" spans="8:9" ht="15.75" hidden="1" customHeight="1" x14ac:dyDescent="0.25">
      <c r="H809" s="172"/>
      <c r="I809" s="172"/>
    </row>
    <row r="810" spans="8:9" ht="15.75" hidden="1" customHeight="1" x14ac:dyDescent="0.25">
      <c r="H810" s="172"/>
      <c r="I810" s="172"/>
    </row>
    <row r="811" spans="8:9" ht="15.75" hidden="1" customHeight="1" x14ac:dyDescent="0.25">
      <c r="H811" s="172"/>
      <c r="I811" s="172"/>
    </row>
    <row r="812" spans="8:9" ht="15.75" hidden="1" customHeight="1" x14ac:dyDescent="0.25">
      <c r="H812" s="172"/>
      <c r="I812" s="172"/>
    </row>
    <row r="813" spans="8:9" ht="15.75" hidden="1" customHeight="1" x14ac:dyDescent="0.25">
      <c r="H813" s="172"/>
      <c r="I813" s="172"/>
    </row>
    <row r="814" spans="8:9" ht="15.75" hidden="1" customHeight="1" x14ac:dyDescent="0.25">
      <c r="H814" s="172"/>
      <c r="I814" s="172"/>
    </row>
    <row r="815" spans="8:9" ht="15.75" hidden="1" customHeight="1" x14ac:dyDescent="0.25">
      <c r="H815" s="172"/>
      <c r="I815" s="172"/>
    </row>
    <row r="816" spans="8:9" ht="15.75" hidden="1" customHeight="1" x14ac:dyDescent="0.25">
      <c r="H816" s="172"/>
      <c r="I816" s="172"/>
    </row>
    <row r="817" spans="8:9" ht="15.75" hidden="1" customHeight="1" x14ac:dyDescent="0.25">
      <c r="H817" s="172"/>
      <c r="I817" s="172"/>
    </row>
    <row r="818" spans="8:9" ht="15.75" hidden="1" customHeight="1" x14ac:dyDescent="0.25">
      <c r="H818" s="172"/>
      <c r="I818" s="172"/>
    </row>
    <row r="819" spans="8:9" ht="15.75" hidden="1" customHeight="1" x14ac:dyDescent="0.25">
      <c r="H819" s="172"/>
      <c r="I819" s="172"/>
    </row>
    <row r="820" spans="8:9" ht="15.75" hidden="1" customHeight="1" x14ac:dyDescent="0.25">
      <c r="H820" s="172"/>
      <c r="I820" s="172"/>
    </row>
    <row r="821" spans="8:9" ht="15.75" hidden="1" customHeight="1" x14ac:dyDescent="0.25">
      <c r="H821" s="172"/>
      <c r="I821" s="172"/>
    </row>
    <row r="822" spans="8:9" ht="15.75" hidden="1" customHeight="1" x14ac:dyDescent="0.25">
      <c r="H822" s="172"/>
      <c r="I822" s="172"/>
    </row>
    <row r="823" spans="8:9" ht="15.75" hidden="1" customHeight="1" x14ac:dyDescent="0.25">
      <c r="H823" s="172"/>
      <c r="I823" s="172"/>
    </row>
    <row r="824" spans="8:9" ht="15.75" hidden="1" customHeight="1" x14ac:dyDescent="0.25">
      <c r="H824" s="172"/>
      <c r="I824" s="172"/>
    </row>
    <row r="825" spans="8:9" ht="15.75" hidden="1" customHeight="1" x14ac:dyDescent="0.25">
      <c r="H825" s="172"/>
      <c r="I825" s="172"/>
    </row>
    <row r="826" spans="8:9" ht="15.75" hidden="1" customHeight="1" x14ac:dyDescent="0.25">
      <c r="H826" s="172"/>
      <c r="I826" s="172"/>
    </row>
    <row r="827" spans="8:9" ht="15.75" hidden="1" customHeight="1" x14ac:dyDescent="0.25">
      <c r="H827" s="172"/>
      <c r="I827" s="172"/>
    </row>
    <row r="828" spans="8:9" ht="15.75" hidden="1" customHeight="1" x14ac:dyDescent="0.25">
      <c r="H828" s="172"/>
      <c r="I828" s="172"/>
    </row>
    <row r="829" spans="8:9" ht="15.75" hidden="1" customHeight="1" x14ac:dyDescent="0.25">
      <c r="H829" s="172"/>
      <c r="I829" s="172"/>
    </row>
    <row r="830" spans="8:9" ht="15.75" hidden="1" customHeight="1" x14ac:dyDescent="0.25">
      <c r="H830" s="172"/>
      <c r="I830" s="172"/>
    </row>
    <row r="831" spans="8:9" ht="15.75" hidden="1" customHeight="1" x14ac:dyDescent="0.25">
      <c r="H831" s="172"/>
      <c r="I831" s="172"/>
    </row>
    <row r="832" spans="8:9" ht="15.75" hidden="1" customHeight="1" x14ac:dyDescent="0.25">
      <c r="H832" s="172"/>
      <c r="I832" s="172"/>
    </row>
    <row r="833" spans="8:9" ht="15.75" hidden="1" customHeight="1" x14ac:dyDescent="0.25">
      <c r="H833" s="172"/>
      <c r="I833" s="172"/>
    </row>
    <row r="834" spans="8:9" ht="15.75" hidden="1" customHeight="1" x14ac:dyDescent="0.25">
      <c r="H834" s="172"/>
      <c r="I834" s="172"/>
    </row>
    <row r="835" spans="8:9" ht="15.75" hidden="1" customHeight="1" x14ac:dyDescent="0.25">
      <c r="H835" s="172"/>
      <c r="I835" s="172"/>
    </row>
    <row r="836" spans="8:9" ht="15.75" hidden="1" customHeight="1" x14ac:dyDescent="0.25">
      <c r="H836" s="172"/>
      <c r="I836" s="172"/>
    </row>
    <row r="837" spans="8:9" ht="15.75" hidden="1" customHeight="1" x14ac:dyDescent="0.25">
      <c r="H837" s="172"/>
      <c r="I837" s="172"/>
    </row>
    <row r="838" spans="8:9" ht="15.75" hidden="1" customHeight="1" x14ac:dyDescent="0.25">
      <c r="H838" s="172"/>
      <c r="I838" s="172"/>
    </row>
    <row r="839" spans="8:9" ht="15.75" hidden="1" customHeight="1" x14ac:dyDescent="0.25">
      <c r="H839" s="172"/>
      <c r="I839" s="172"/>
    </row>
    <row r="840" spans="8:9" ht="15.75" hidden="1" customHeight="1" x14ac:dyDescent="0.25">
      <c r="H840" s="172"/>
      <c r="I840" s="172"/>
    </row>
    <row r="841" spans="8:9" ht="15.75" hidden="1" customHeight="1" x14ac:dyDescent="0.25">
      <c r="H841" s="172"/>
      <c r="I841" s="172"/>
    </row>
    <row r="842" spans="8:9" ht="15.75" hidden="1" customHeight="1" x14ac:dyDescent="0.25">
      <c r="H842" s="172"/>
      <c r="I842" s="172"/>
    </row>
    <row r="843" spans="8:9" ht="15.75" hidden="1" customHeight="1" x14ac:dyDescent="0.25">
      <c r="H843" s="172"/>
      <c r="I843" s="172"/>
    </row>
    <row r="844" spans="8:9" ht="15.75" hidden="1" customHeight="1" x14ac:dyDescent="0.25">
      <c r="H844" s="172"/>
      <c r="I844" s="172"/>
    </row>
    <row r="845" spans="8:9" ht="15.75" hidden="1" customHeight="1" x14ac:dyDescent="0.25">
      <c r="H845" s="172"/>
      <c r="I845" s="172"/>
    </row>
    <row r="846" spans="8:9" ht="15.75" hidden="1" customHeight="1" x14ac:dyDescent="0.25">
      <c r="H846" s="172"/>
      <c r="I846" s="172"/>
    </row>
    <row r="847" spans="8:9" ht="15.75" hidden="1" customHeight="1" x14ac:dyDescent="0.25">
      <c r="H847" s="172"/>
      <c r="I847" s="172"/>
    </row>
    <row r="848" spans="8:9" ht="15.75" hidden="1" customHeight="1" x14ac:dyDescent="0.25">
      <c r="H848" s="172"/>
      <c r="I848" s="172"/>
    </row>
    <row r="849" spans="8:9" ht="15.75" hidden="1" customHeight="1" x14ac:dyDescent="0.25">
      <c r="H849" s="172"/>
      <c r="I849" s="172"/>
    </row>
    <row r="850" spans="8:9" ht="15.75" hidden="1" customHeight="1" x14ac:dyDescent="0.25">
      <c r="H850" s="172"/>
      <c r="I850" s="172"/>
    </row>
    <row r="851" spans="8:9" ht="15.75" hidden="1" customHeight="1" x14ac:dyDescent="0.25">
      <c r="H851" s="172"/>
      <c r="I851" s="172"/>
    </row>
    <row r="852" spans="8:9" ht="15.75" hidden="1" customHeight="1" x14ac:dyDescent="0.25">
      <c r="H852" s="172"/>
      <c r="I852" s="172"/>
    </row>
    <row r="853" spans="8:9" ht="15.75" hidden="1" customHeight="1" x14ac:dyDescent="0.25">
      <c r="H853" s="172"/>
      <c r="I853" s="172"/>
    </row>
    <row r="854" spans="8:9" ht="15.75" hidden="1" customHeight="1" x14ac:dyDescent="0.25">
      <c r="H854" s="172"/>
      <c r="I854" s="172"/>
    </row>
    <row r="855" spans="8:9" ht="15.75" hidden="1" customHeight="1" x14ac:dyDescent="0.25">
      <c r="H855" s="172"/>
      <c r="I855" s="172"/>
    </row>
    <row r="856" spans="8:9" ht="15.75" hidden="1" customHeight="1" x14ac:dyDescent="0.25">
      <c r="H856" s="172"/>
      <c r="I856" s="172"/>
    </row>
    <row r="857" spans="8:9" ht="15.75" hidden="1" customHeight="1" x14ac:dyDescent="0.25">
      <c r="H857" s="172"/>
      <c r="I857" s="172"/>
    </row>
    <row r="858" spans="8:9" ht="15.75" hidden="1" customHeight="1" x14ac:dyDescent="0.25">
      <c r="H858" s="172"/>
      <c r="I858" s="172"/>
    </row>
    <row r="859" spans="8:9" ht="15.75" hidden="1" customHeight="1" x14ac:dyDescent="0.25">
      <c r="H859" s="172"/>
      <c r="I859" s="172"/>
    </row>
    <row r="860" spans="8:9" ht="15.75" hidden="1" customHeight="1" x14ac:dyDescent="0.25">
      <c r="H860" s="172"/>
      <c r="I860" s="172"/>
    </row>
    <row r="861" spans="8:9" ht="15.75" hidden="1" customHeight="1" x14ac:dyDescent="0.25">
      <c r="H861" s="172"/>
      <c r="I861" s="172"/>
    </row>
    <row r="862" spans="8:9" ht="15.75" hidden="1" customHeight="1" x14ac:dyDescent="0.25">
      <c r="H862" s="172"/>
      <c r="I862" s="172"/>
    </row>
    <row r="863" spans="8:9" ht="15.75" hidden="1" customHeight="1" x14ac:dyDescent="0.25">
      <c r="H863" s="172"/>
      <c r="I863" s="172"/>
    </row>
    <row r="864" spans="8:9" ht="15.75" hidden="1" customHeight="1" x14ac:dyDescent="0.25">
      <c r="H864" s="172"/>
      <c r="I864" s="172"/>
    </row>
    <row r="865" spans="8:9" ht="15.75" hidden="1" customHeight="1" x14ac:dyDescent="0.25">
      <c r="H865" s="172"/>
      <c r="I865" s="172"/>
    </row>
    <row r="866" spans="8:9" ht="15.75" hidden="1" customHeight="1" x14ac:dyDescent="0.25">
      <c r="H866" s="172"/>
      <c r="I866" s="172"/>
    </row>
    <row r="867" spans="8:9" ht="15.75" hidden="1" customHeight="1" x14ac:dyDescent="0.25">
      <c r="H867" s="172"/>
      <c r="I867" s="172"/>
    </row>
    <row r="868" spans="8:9" ht="15.75" hidden="1" customHeight="1" x14ac:dyDescent="0.25">
      <c r="H868" s="172"/>
      <c r="I868" s="172"/>
    </row>
    <row r="869" spans="8:9" ht="15.75" hidden="1" customHeight="1" x14ac:dyDescent="0.25">
      <c r="H869" s="172"/>
      <c r="I869" s="172"/>
    </row>
    <row r="870" spans="8:9" ht="15.75" hidden="1" customHeight="1" x14ac:dyDescent="0.25">
      <c r="H870" s="172"/>
      <c r="I870" s="172"/>
    </row>
    <row r="871" spans="8:9" ht="15.75" hidden="1" customHeight="1" x14ac:dyDescent="0.25">
      <c r="H871" s="172"/>
      <c r="I871" s="172"/>
    </row>
    <row r="872" spans="8:9" ht="15.75" hidden="1" customHeight="1" x14ac:dyDescent="0.25">
      <c r="H872" s="172"/>
      <c r="I872" s="172"/>
    </row>
    <row r="873" spans="8:9" ht="15.75" hidden="1" customHeight="1" x14ac:dyDescent="0.25">
      <c r="H873" s="172"/>
      <c r="I873" s="172"/>
    </row>
    <row r="874" spans="8:9" ht="15.75" hidden="1" customHeight="1" x14ac:dyDescent="0.25">
      <c r="H874" s="172"/>
      <c r="I874" s="172"/>
    </row>
    <row r="875" spans="8:9" ht="15.75" hidden="1" customHeight="1" x14ac:dyDescent="0.25">
      <c r="H875" s="172"/>
      <c r="I875" s="172"/>
    </row>
    <row r="876" spans="8:9" ht="15.75" hidden="1" customHeight="1" x14ac:dyDescent="0.25">
      <c r="H876" s="172"/>
      <c r="I876" s="172"/>
    </row>
    <row r="877" spans="8:9" ht="15.75" hidden="1" customHeight="1" x14ac:dyDescent="0.25">
      <c r="H877" s="172"/>
      <c r="I877" s="172"/>
    </row>
    <row r="878" spans="8:9" ht="15.75" hidden="1" customHeight="1" x14ac:dyDescent="0.25">
      <c r="H878" s="172"/>
      <c r="I878" s="172"/>
    </row>
    <row r="879" spans="8:9" ht="15.75" hidden="1" customHeight="1" x14ac:dyDescent="0.25">
      <c r="H879" s="172"/>
      <c r="I879" s="172"/>
    </row>
    <row r="880" spans="8:9" ht="15.75" hidden="1" customHeight="1" x14ac:dyDescent="0.25">
      <c r="H880" s="172"/>
      <c r="I880" s="172"/>
    </row>
    <row r="881" spans="8:9" ht="15.75" hidden="1" customHeight="1" x14ac:dyDescent="0.25">
      <c r="H881" s="172"/>
      <c r="I881" s="172"/>
    </row>
    <row r="882" spans="8:9" ht="15.75" hidden="1" customHeight="1" x14ac:dyDescent="0.25">
      <c r="H882" s="172"/>
      <c r="I882" s="172"/>
    </row>
    <row r="883" spans="8:9" ht="15.75" hidden="1" customHeight="1" x14ac:dyDescent="0.25">
      <c r="H883" s="172"/>
      <c r="I883" s="172"/>
    </row>
    <row r="884" spans="8:9" ht="15.75" hidden="1" customHeight="1" x14ac:dyDescent="0.25">
      <c r="H884" s="172"/>
      <c r="I884" s="172"/>
    </row>
    <row r="885" spans="8:9" ht="15.75" hidden="1" customHeight="1" x14ac:dyDescent="0.25">
      <c r="H885" s="172"/>
      <c r="I885" s="172"/>
    </row>
    <row r="886" spans="8:9" ht="15.75" hidden="1" customHeight="1" x14ac:dyDescent="0.25">
      <c r="H886" s="172"/>
      <c r="I886" s="172"/>
    </row>
    <row r="887" spans="8:9" ht="15.75" hidden="1" customHeight="1" x14ac:dyDescent="0.25">
      <c r="H887" s="172"/>
      <c r="I887" s="172"/>
    </row>
    <row r="888" spans="8:9" ht="15.75" hidden="1" customHeight="1" x14ac:dyDescent="0.25">
      <c r="H888" s="172"/>
      <c r="I888" s="172"/>
    </row>
    <row r="889" spans="8:9" ht="15.75" hidden="1" customHeight="1" x14ac:dyDescent="0.25">
      <c r="H889" s="172"/>
      <c r="I889" s="172"/>
    </row>
    <row r="890" spans="8:9" ht="15.75" hidden="1" customHeight="1" x14ac:dyDescent="0.25">
      <c r="H890" s="172"/>
      <c r="I890" s="172"/>
    </row>
    <row r="891" spans="8:9" ht="15.75" hidden="1" customHeight="1" x14ac:dyDescent="0.25">
      <c r="H891" s="172"/>
      <c r="I891" s="172"/>
    </row>
    <row r="892" spans="8:9" ht="15.75" hidden="1" customHeight="1" x14ac:dyDescent="0.25">
      <c r="H892" s="172"/>
      <c r="I892" s="172"/>
    </row>
    <row r="893" spans="8:9" ht="15.75" hidden="1" customHeight="1" x14ac:dyDescent="0.25">
      <c r="H893" s="172"/>
      <c r="I893" s="172"/>
    </row>
    <row r="894" spans="8:9" ht="15.75" hidden="1" customHeight="1" x14ac:dyDescent="0.25">
      <c r="H894" s="172"/>
      <c r="I894" s="172"/>
    </row>
    <row r="895" spans="8:9" ht="15.75" hidden="1" customHeight="1" x14ac:dyDescent="0.25">
      <c r="H895" s="172"/>
      <c r="I895" s="172"/>
    </row>
    <row r="896" spans="8:9" ht="15.75" hidden="1" customHeight="1" x14ac:dyDescent="0.25">
      <c r="H896" s="172"/>
      <c r="I896" s="172"/>
    </row>
    <row r="897" spans="8:9" ht="15.75" hidden="1" customHeight="1" x14ac:dyDescent="0.25">
      <c r="H897" s="172"/>
      <c r="I897" s="172"/>
    </row>
    <row r="898" spans="8:9" ht="15.75" hidden="1" customHeight="1" x14ac:dyDescent="0.25">
      <c r="H898" s="172"/>
      <c r="I898" s="172"/>
    </row>
    <row r="899" spans="8:9" ht="15.75" hidden="1" customHeight="1" x14ac:dyDescent="0.25">
      <c r="H899" s="172"/>
      <c r="I899" s="172"/>
    </row>
    <row r="900" spans="8:9" ht="15.75" hidden="1" customHeight="1" x14ac:dyDescent="0.25">
      <c r="H900" s="172"/>
      <c r="I900" s="172"/>
    </row>
    <row r="901" spans="8:9" ht="15.75" hidden="1" customHeight="1" x14ac:dyDescent="0.25">
      <c r="H901" s="172"/>
      <c r="I901" s="172"/>
    </row>
    <row r="902" spans="8:9" ht="15.75" hidden="1" customHeight="1" x14ac:dyDescent="0.25">
      <c r="H902" s="172"/>
      <c r="I902" s="172"/>
    </row>
    <row r="903" spans="8:9" ht="15.75" hidden="1" customHeight="1" x14ac:dyDescent="0.25">
      <c r="H903" s="172"/>
      <c r="I903" s="172"/>
    </row>
    <row r="904" spans="8:9" ht="15.75" hidden="1" customHeight="1" x14ac:dyDescent="0.25">
      <c r="H904" s="172"/>
      <c r="I904" s="172"/>
    </row>
    <row r="905" spans="8:9" ht="15.75" hidden="1" customHeight="1" x14ac:dyDescent="0.25">
      <c r="H905" s="172"/>
      <c r="I905" s="172"/>
    </row>
    <row r="906" spans="8:9" ht="15.75" hidden="1" customHeight="1" x14ac:dyDescent="0.25">
      <c r="H906" s="172"/>
      <c r="I906" s="172"/>
    </row>
    <row r="907" spans="8:9" ht="15.75" hidden="1" customHeight="1" x14ac:dyDescent="0.25">
      <c r="H907" s="172"/>
      <c r="I907" s="172"/>
    </row>
    <row r="908" spans="8:9" ht="15.75" hidden="1" customHeight="1" x14ac:dyDescent="0.25">
      <c r="H908" s="172"/>
      <c r="I908" s="172"/>
    </row>
    <row r="909" spans="8:9" ht="15.75" hidden="1" customHeight="1" x14ac:dyDescent="0.25">
      <c r="H909" s="172"/>
      <c r="I909" s="172"/>
    </row>
    <row r="910" spans="8:9" ht="15.75" hidden="1" customHeight="1" x14ac:dyDescent="0.25">
      <c r="H910" s="172"/>
      <c r="I910" s="172"/>
    </row>
    <row r="911" spans="8:9" ht="15.75" hidden="1" customHeight="1" x14ac:dyDescent="0.25">
      <c r="H911" s="172"/>
      <c r="I911" s="172"/>
    </row>
    <row r="912" spans="8:9" ht="15.75" hidden="1" customHeight="1" x14ac:dyDescent="0.25">
      <c r="H912" s="172"/>
      <c r="I912" s="172"/>
    </row>
    <row r="913" spans="8:9" ht="15.75" hidden="1" customHeight="1" x14ac:dyDescent="0.25">
      <c r="H913" s="172"/>
      <c r="I913" s="172"/>
    </row>
    <row r="914" spans="8:9" ht="15.75" hidden="1" customHeight="1" x14ac:dyDescent="0.25">
      <c r="H914" s="172"/>
      <c r="I914" s="172"/>
    </row>
    <row r="915" spans="8:9" ht="15.75" hidden="1" customHeight="1" x14ac:dyDescent="0.25">
      <c r="H915" s="172"/>
      <c r="I915" s="172"/>
    </row>
    <row r="916" spans="8:9" ht="15.75" hidden="1" customHeight="1" x14ac:dyDescent="0.25">
      <c r="H916" s="172"/>
      <c r="I916" s="172"/>
    </row>
    <row r="917" spans="8:9" ht="15.75" hidden="1" customHeight="1" x14ac:dyDescent="0.25">
      <c r="H917" s="172"/>
      <c r="I917" s="172"/>
    </row>
    <row r="918" spans="8:9" ht="15.75" hidden="1" customHeight="1" x14ac:dyDescent="0.25">
      <c r="H918" s="172"/>
      <c r="I918" s="172"/>
    </row>
    <row r="919" spans="8:9" ht="15.75" hidden="1" customHeight="1" x14ac:dyDescent="0.25">
      <c r="H919" s="172"/>
      <c r="I919" s="172"/>
    </row>
    <row r="920" spans="8:9" ht="15.75" hidden="1" customHeight="1" x14ac:dyDescent="0.25">
      <c r="H920" s="172"/>
      <c r="I920" s="172"/>
    </row>
    <row r="921" spans="8:9" ht="15.75" hidden="1" customHeight="1" x14ac:dyDescent="0.25">
      <c r="H921" s="172"/>
      <c r="I921" s="172"/>
    </row>
    <row r="922" spans="8:9" ht="15.75" hidden="1" customHeight="1" x14ac:dyDescent="0.25">
      <c r="H922" s="172"/>
      <c r="I922" s="172"/>
    </row>
    <row r="923" spans="8:9" ht="15.75" hidden="1" customHeight="1" x14ac:dyDescent="0.25">
      <c r="H923" s="172"/>
      <c r="I923" s="172"/>
    </row>
    <row r="924" spans="8:9" ht="15.75" hidden="1" customHeight="1" x14ac:dyDescent="0.25">
      <c r="H924" s="172"/>
      <c r="I924" s="172"/>
    </row>
    <row r="925" spans="8:9" ht="15.75" hidden="1" customHeight="1" x14ac:dyDescent="0.25">
      <c r="H925" s="172"/>
      <c r="I925" s="172"/>
    </row>
    <row r="926" spans="8:9" ht="15.75" hidden="1" customHeight="1" x14ac:dyDescent="0.25">
      <c r="H926" s="172"/>
      <c r="I926" s="172"/>
    </row>
    <row r="927" spans="8:9" ht="15.75" hidden="1" customHeight="1" x14ac:dyDescent="0.25">
      <c r="H927" s="172"/>
      <c r="I927" s="172"/>
    </row>
    <row r="928" spans="8:9" ht="15.75" hidden="1" customHeight="1" x14ac:dyDescent="0.25">
      <c r="H928" s="172"/>
      <c r="I928" s="172"/>
    </row>
    <row r="929" spans="8:9" ht="15.75" hidden="1" customHeight="1" x14ac:dyDescent="0.25">
      <c r="H929" s="172"/>
      <c r="I929" s="172"/>
    </row>
    <row r="930" spans="8:9" ht="15.75" hidden="1" customHeight="1" x14ac:dyDescent="0.25">
      <c r="H930" s="172"/>
      <c r="I930" s="172"/>
    </row>
    <row r="931" spans="8:9" ht="15.75" hidden="1" customHeight="1" x14ac:dyDescent="0.25">
      <c r="H931" s="172"/>
      <c r="I931" s="172"/>
    </row>
    <row r="932" spans="8:9" ht="15.75" hidden="1" customHeight="1" x14ac:dyDescent="0.25">
      <c r="H932" s="172"/>
      <c r="I932" s="172"/>
    </row>
    <row r="933" spans="8:9" ht="15.75" hidden="1" customHeight="1" x14ac:dyDescent="0.25">
      <c r="H933" s="172"/>
      <c r="I933" s="172"/>
    </row>
    <row r="934" spans="8:9" ht="15.75" hidden="1" customHeight="1" x14ac:dyDescent="0.25">
      <c r="H934" s="172"/>
      <c r="I934" s="172"/>
    </row>
    <row r="935" spans="8:9" ht="15.75" hidden="1" customHeight="1" x14ac:dyDescent="0.25">
      <c r="H935" s="172"/>
      <c r="I935" s="172"/>
    </row>
    <row r="936" spans="8:9" ht="15.75" hidden="1" customHeight="1" x14ac:dyDescent="0.25">
      <c r="H936" s="172"/>
      <c r="I936" s="172"/>
    </row>
    <row r="937" spans="8:9" ht="15.75" hidden="1" customHeight="1" x14ac:dyDescent="0.25">
      <c r="H937" s="172"/>
      <c r="I937" s="172"/>
    </row>
    <row r="938" spans="8:9" ht="15.75" hidden="1" customHeight="1" x14ac:dyDescent="0.25">
      <c r="H938" s="172"/>
      <c r="I938" s="172"/>
    </row>
    <row r="939" spans="8:9" ht="15.75" hidden="1" customHeight="1" x14ac:dyDescent="0.25">
      <c r="H939" s="172"/>
      <c r="I939" s="172"/>
    </row>
    <row r="940" spans="8:9" ht="15.75" hidden="1" customHeight="1" x14ac:dyDescent="0.25">
      <c r="H940" s="172"/>
      <c r="I940" s="172"/>
    </row>
    <row r="941" spans="8:9" ht="15.75" hidden="1" customHeight="1" x14ac:dyDescent="0.25">
      <c r="H941" s="172"/>
      <c r="I941" s="172"/>
    </row>
    <row r="942" spans="8:9" ht="15.75" hidden="1" customHeight="1" x14ac:dyDescent="0.25">
      <c r="H942" s="172"/>
      <c r="I942" s="172"/>
    </row>
    <row r="943" spans="8:9" ht="15.75" hidden="1" customHeight="1" x14ac:dyDescent="0.25">
      <c r="H943" s="172"/>
      <c r="I943" s="172"/>
    </row>
    <row r="944" spans="8:9" ht="15.75" hidden="1" customHeight="1" x14ac:dyDescent="0.25">
      <c r="H944" s="172"/>
      <c r="I944" s="172"/>
    </row>
    <row r="945" spans="8:9" ht="15.75" hidden="1" customHeight="1" x14ac:dyDescent="0.25">
      <c r="H945" s="172"/>
      <c r="I945" s="172"/>
    </row>
    <row r="946" spans="8:9" ht="15.75" hidden="1" customHeight="1" x14ac:dyDescent="0.25">
      <c r="H946" s="172"/>
      <c r="I946" s="172"/>
    </row>
    <row r="947" spans="8:9" ht="15.75" hidden="1" customHeight="1" x14ac:dyDescent="0.25">
      <c r="H947" s="172"/>
      <c r="I947" s="172"/>
    </row>
    <row r="948" spans="8:9" ht="15.75" hidden="1" customHeight="1" x14ac:dyDescent="0.25">
      <c r="H948" s="172"/>
      <c r="I948" s="172"/>
    </row>
    <row r="949" spans="8:9" ht="15.75" hidden="1" customHeight="1" x14ac:dyDescent="0.25">
      <c r="H949" s="172"/>
      <c r="I949" s="172"/>
    </row>
    <row r="950" spans="8:9" ht="15.75" hidden="1" customHeight="1" x14ac:dyDescent="0.25">
      <c r="H950" s="172"/>
      <c r="I950" s="172"/>
    </row>
    <row r="951" spans="8:9" ht="15.75" hidden="1" customHeight="1" x14ac:dyDescent="0.25">
      <c r="H951" s="172"/>
      <c r="I951" s="172"/>
    </row>
    <row r="952" spans="8:9" ht="15.75" hidden="1" customHeight="1" x14ac:dyDescent="0.25">
      <c r="H952" s="172"/>
      <c r="I952" s="172"/>
    </row>
    <row r="953" spans="8:9" ht="15.75" hidden="1" customHeight="1" x14ac:dyDescent="0.25">
      <c r="H953" s="172"/>
      <c r="I953" s="172"/>
    </row>
    <row r="954" spans="8:9" ht="15.75" hidden="1" customHeight="1" x14ac:dyDescent="0.25">
      <c r="H954" s="172"/>
      <c r="I954" s="172"/>
    </row>
    <row r="955" spans="8:9" ht="15.75" hidden="1" customHeight="1" x14ac:dyDescent="0.25">
      <c r="H955" s="172"/>
      <c r="I955" s="172"/>
    </row>
    <row r="956" spans="8:9" ht="15.75" hidden="1" customHeight="1" x14ac:dyDescent="0.25">
      <c r="H956" s="172"/>
      <c r="I956" s="172"/>
    </row>
    <row r="957" spans="8:9" ht="15.75" hidden="1" customHeight="1" x14ac:dyDescent="0.25">
      <c r="H957" s="172"/>
      <c r="I957" s="172"/>
    </row>
    <row r="958" spans="8:9" ht="15.75" hidden="1" customHeight="1" x14ac:dyDescent="0.25">
      <c r="H958" s="172"/>
      <c r="I958" s="172"/>
    </row>
    <row r="959" spans="8:9" ht="15.75" hidden="1" customHeight="1" x14ac:dyDescent="0.25">
      <c r="H959" s="172"/>
      <c r="I959" s="172"/>
    </row>
    <row r="960" spans="8:9" ht="15.75" hidden="1" customHeight="1" x14ac:dyDescent="0.25">
      <c r="H960" s="172"/>
      <c r="I960" s="172"/>
    </row>
    <row r="961" spans="8:9" ht="15.75" hidden="1" customHeight="1" x14ac:dyDescent="0.25">
      <c r="H961" s="172"/>
      <c r="I961" s="172"/>
    </row>
    <row r="962" spans="8:9" ht="15.75" hidden="1" customHeight="1" x14ac:dyDescent="0.25">
      <c r="H962" s="172"/>
      <c r="I962" s="172"/>
    </row>
    <row r="963" spans="8:9" ht="15.75" hidden="1" customHeight="1" x14ac:dyDescent="0.25">
      <c r="H963" s="172"/>
      <c r="I963" s="172"/>
    </row>
    <row r="964" spans="8:9" ht="15.75" hidden="1" customHeight="1" x14ac:dyDescent="0.25">
      <c r="H964" s="172"/>
      <c r="I964" s="172"/>
    </row>
    <row r="965" spans="8:9" ht="15.75" hidden="1" customHeight="1" x14ac:dyDescent="0.25">
      <c r="H965" s="172"/>
      <c r="I965" s="172"/>
    </row>
    <row r="966" spans="8:9" ht="15.75" hidden="1" customHeight="1" x14ac:dyDescent="0.25">
      <c r="H966" s="172"/>
      <c r="I966" s="172"/>
    </row>
    <row r="967" spans="8:9" ht="15.75" hidden="1" customHeight="1" x14ac:dyDescent="0.25">
      <c r="H967" s="172"/>
      <c r="I967" s="172"/>
    </row>
    <row r="968" spans="8:9" ht="15.75" hidden="1" customHeight="1" x14ac:dyDescent="0.25">
      <c r="H968" s="172"/>
      <c r="I968" s="172"/>
    </row>
    <row r="969" spans="8:9" ht="15.75" hidden="1" customHeight="1" x14ac:dyDescent="0.25">
      <c r="H969" s="172"/>
      <c r="I969" s="172"/>
    </row>
    <row r="970" spans="8:9" ht="15.75" hidden="1" customHeight="1" x14ac:dyDescent="0.25">
      <c r="H970" s="172"/>
      <c r="I970" s="172"/>
    </row>
    <row r="971" spans="8:9" ht="15.75" hidden="1" customHeight="1" x14ac:dyDescent="0.25">
      <c r="H971" s="172"/>
      <c r="I971" s="172"/>
    </row>
    <row r="972" spans="8:9" ht="15.75" hidden="1" customHeight="1" x14ac:dyDescent="0.25">
      <c r="H972" s="172"/>
      <c r="I972" s="172"/>
    </row>
    <row r="973" spans="8:9" ht="15.75" hidden="1" customHeight="1" x14ac:dyDescent="0.25">
      <c r="H973" s="172"/>
      <c r="I973" s="172"/>
    </row>
    <row r="974" spans="8:9" ht="15.75" hidden="1" customHeight="1" x14ac:dyDescent="0.25">
      <c r="H974" s="172"/>
      <c r="I974" s="172"/>
    </row>
    <row r="975" spans="8:9" ht="15.75" hidden="1" customHeight="1" x14ac:dyDescent="0.25">
      <c r="H975" s="172"/>
      <c r="I975" s="172"/>
    </row>
    <row r="976" spans="8:9" ht="15.75" hidden="1" customHeight="1" x14ac:dyDescent="0.25">
      <c r="H976" s="172"/>
      <c r="I976" s="172"/>
    </row>
    <row r="977" spans="8:9" ht="15.75" hidden="1" customHeight="1" x14ac:dyDescent="0.25">
      <c r="H977" s="172"/>
      <c r="I977" s="172"/>
    </row>
    <row r="978" spans="8:9" ht="15.75" hidden="1" customHeight="1" x14ac:dyDescent="0.25">
      <c r="H978" s="172"/>
      <c r="I978" s="172"/>
    </row>
    <row r="979" spans="8:9" ht="15.75" hidden="1" customHeight="1" x14ac:dyDescent="0.25">
      <c r="H979" s="172"/>
      <c r="I979" s="172"/>
    </row>
    <row r="980" spans="8:9" ht="15.75" hidden="1" customHeight="1" x14ac:dyDescent="0.25">
      <c r="H980" s="172"/>
      <c r="I980" s="172"/>
    </row>
    <row r="981" spans="8:9" ht="15.75" hidden="1" customHeight="1" x14ac:dyDescent="0.25">
      <c r="H981" s="172"/>
      <c r="I981" s="172"/>
    </row>
    <row r="982" spans="8:9" ht="15.75" hidden="1" customHeight="1" x14ac:dyDescent="0.25">
      <c r="H982" s="172"/>
      <c r="I982" s="172"/>
    </row>
    <row r="983" spans="8:9" ht="15.75" hidden="1" customHeight="1" x14ac:dyDescent="0.25">
      <c r="H983" s="172"/>
      <c r="I983" s="172"/>
    </row>
    <row r="984" spans="8:9" ht="15.75" hidden="1" customHeight="1" x14ac:dyDescent="0.25">
      <c r="H984" s="172"/>
      <c r="I984" s="172"/>
    </row>
    <row r="985" spans="8:9" ht="15.75" hidden="1" customHeight="1" x14ac:dyDescent="0.25">
      <c r="H985" s="172"/>
      <c r="I985" s="172"/>
    </row>
    <row r="986" spans="8:9" ht="15.75" hidden="1" customHeight="1" x14ac:dyDescent="0.25">
      <c r="H986" s="172"/>
      <c r="I986" s="172"/>
    </row>
    <row r="987" spans="8:9" ht="15.75" hidden="1" customHeight="1" x14ac:dyDescent="0.25">
      <c r="H987" s="172"/>
      <c r="I987" s="172"/>
    </row>
    <row r="988" spans="8:9" ht="15.75" hidden="1" customHeight="1" x14ac:dyDescent="0.25">
      <c r="H988" s="172"/>
      <c r="I988" s="172"/>
    </row>
    <row r="989" spans="8:9" ht="15.75" hidden="1" customHeight="1" x14ac:dyDescent="0.25">
      <c r="H989" s="172"/>
      <c r="I989" s="172"/>
    </row>
    <row r="990" spans="8:9" ht="15.75" hidden="1" customHeight="1" x14ac:dyDescent="0.25">
      <c r="H990" s="172"/>
      <c r="I990" s="172"/>
    </row>
    <row r="991" spans="8:9" ht="15.75" hidden="1" customHeight="1" x14ac:dyDescent="0.25">
      <c r="H991" s="172"/>
      <c r="I991" s="172"/>
    </row>
    <row r="992" spans="8:9" ht="15.75" hidden="1" customHeight="1" x14ac:dyDescent="0.25">
      <c r="H992" s="172"/>
      <c r="I992" s="172"/>
    </row>
    <row r="993" spans="8:9" ht="15.75" hidden="1" customHeight="1" x14ac:dyDescent="0.25">
      <c r="H993" s="172"/>
      <c r="I993" s="172"/>
    </row>
    <row r="994" spans="8:9" ht="15.75" hidden="1" customHeight="1" x14ac:dyDescent="0.25">
      <c r="H994" s="172"/>
      <c r="I994" s="172"/>
    </row>
    <row r="995" spans="8:9" ht="15.75" hidden="1" customHeight="1" x14ac:dyDescent="0.25">
      <c r="H995" s="172"/>
      <c r="I995" s="172"/>
    </row>
    <row r="996" spans="8:9" ht="15.75" hidden="1" customHeight="1" x14ac:dyDescent="0.25">
      <c r="H996" s="172"/>
      <c r="I996" s="172"/>
    </row>
    <row r="997" spans="8:9" ht="15.75" hidden="1" customHeight="1" x14ac:dyDescent="0.25">
      <c r="H997" s="172"/>
      <c r="I997" s="172"/>
    </row>
    <row r="998" spans="8:9" ht="15.75" hidden="1" customHeight="1" x14ac:dyDescent="0.25">
      <c r="H998" s="172"/>
      <c r="I998" s="172"/>
    </row>
    <row r="999" spans="8:9" ht="15.75" hidden="1" customHeight="1" x14ac:dyDescent="0.25">
      <c r="H999" s="172"/>
      <c r="I999" s="172"/>
    </row>
  </sheetData>
  <sheetProtection algorithmName="SHA-512" hashValue="uYaa74x5P2TvOwBa9LqONz0Qd7eic0HdCc0Rdgv13AIgs5kciSAnhl8BH8M27gcgj6X4KvLgPP1JIthWbX4SNw==" saltValue="tz3zdKxT/p39RK4cODa2DA==" spinCount="100000" sheet="1" objects="1" scenarios="1"/>
  <mergeCells count="8">
    <mergeCell ref="C9:P9"/>
    <mergeCell ref="B10:P10"/>
    <mergeCell ref="B13:B14"/>
    <mergeCell ref="C13:C14"/>
    <mergeCell ref="D13:D14"/>
    <mergeCell ref="E13:E14"/>
    <mergeCell ref="F13:K13"/>
    <mergeCell ref="L13:P13"/>
  </mergeCells>
  <conditionalFormatting sqref="M18:N20 M16:N16">
    <cfRule type="expression" dxfId="6" priority="1">
      <formula>OR($E16="Pilar",$E16="Programa")</formula>
    </cfRule>
  </conditionalFormatting>
  <conditionalFormatting sqref="M17:N17">
    <cfRule type="expression" dxfId="5" priority="6">
      <formula>OR($E15="Pilar",$E15="Programa")</formula>
    </cfRule>
  </conditionalFormatting>
  <conditionalFormatting sqref="M15:N15">
    <cfRule type="expression" dxfId="4" priority="7">
      <formula>OR(#REF!="Pilar",#REF!="Programa")</formula>
    </cfRule>
  </conditionalFormatting>
  <dataValidations count="3">
    <dataValidation type="list" allowBlank="1" showErrorMessage="1" sqref="E18:E20">
      <formula1>#REF!</formula1>
    </dataValidation>
    <dataValidation type="list" allowBlank="1" showErrorMessage="1" sqref="E15">
      <formula1>$R$14:$R$16</formula1>
    </dataValidation>
    <dataValidation type="list" allowBlank="1" showErrorMessage="1" sqref="E16">
      <formula1>$R$14:$R$15</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22" workbookViewId="0">
      <selection activeCell="F7" sqref="F7"/>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ht="14.25" customHeight="1" x14ac:dyDescent="0.25">
      <c r="A1" s="45"/>
      <c r="B1" s="45"/>
      <c r="C1" s="45"/>
      <c r="D1" s="45"/>
      <c r="E1" s="45"/>
      <c r="F1" s="45"/>
      <c r="G1" s="45"/>
      <c r="H1" s="45"/>
      <c r="I1" s="45"/>
      <c r="J1" s="45"/>
      <c r="K1" s="45"/>
      <c r="L1" s="45"/>
      <c r="M1" s="45"/>
      <c r="N1" s="45"/>
      <c r="O1" s="45"/>
      <c r="P1" s="45"/>
      <c r="Q1" s="45"/>
      <c r="R1" s="95"/>
      <c r="S1" s="95"/>
      <c r="T1" s="95"/>
      <c r="U1" s="95"/>
      <c r="V1" s="95"/>
      <c r="W1" s="95"/>
      <c r="X1" s="95"/>
      <c r="Y1" s="95"/>
      <c r="Z1" s="95"/>
    </row>
    <row r="2" spans="1:26" ht="14.25" customHeight="1" x14ac:dyDescent="0.25">
      <c r="A2" s="45"/>
      <c r="B2" s="45"/>
      <c r="C2" s="45"/>
      <c r="D2" s="45"/>
      <c r="E2" s="45"/>
      <c r="F2" s="45"/>
      <c r="G2" s="3" t="s">
        <v>0</v>
      </c>
      <c r="H2" s="4" t="s">
        <v>1</v>
      </c>
      <c r="I2" s="45"/>
      <c r="J2" s="45"/>
      <c r="K2" s="45"/>
      <c r="L2" s="45"/>
      <c r="M2" s="45"/>
      <c r="N2" s="45"/>
      <c r="O2" s="45"/>
      <c r="P2" s="45"/>
      <c r="Q2" s="45"/>
      <c r="R2" s="95"/>
      <c r="S2" s="95"/>
      <c r="T2" s="95"/>
      <c r="U2" s="95"/>
      <c r="V2" s="95"/>
      <c r="W2" s="95"/>
      <c r="X2" s="95"/>
      <c r="Y2" s="95"/>
      <c r="Z2" s="95"/>
    </row>
    <row r="3" spans="1:26" ht="14.25" customHeight="1" x14ac:dyDescent="0.25">
      <c r="A3" s="45"/>
      <c r="B3" s="35"/>
      <c r="C3" s="35"/>
      <c r="D3" s="35"/>
      <c r="E3" s="35"/>
      <c r="F3" s="35"/>
      <c r="G3" s="5" t="s">
        <v>2</v>
      </c>
      <c r="H3" s="6">
        <v>9</v>
      </c>
      <c r="I3" s="45"/>
      <c r="J3" s="45"/>
      <c r="K3" s="45"/>
      <c r="L3" s="45"/>
      <c r="M3" s="45"/>
      <c r="N3" s="45"/>
      <c r="O3" s="45"/>
      <c r="P3" s="45"/>
      <c r="Q3" s="45"/>
      <c r="R3" s="95"/>
      <c r="S3" s="95"/>
      <c r="T3" s="95"/>
      <c r="U3" s="95"/>
      <c r="V3" s="95"/>
      <c r="W3" s="95"/>
      <c r="X3" s="95"/>
      <c r="Y3" s="95"/>
      <c r="Z3" s="95"/>
    </row>
    <row r="4" spans="1:26" ht="14.25" customHeight="1" x14ac:dyDescent="0.25">
      <c r="A4" s="45"/>
      <c r="B4" s="35"/>
      <c r="C4" s="35"/>
      <c r="D4" s="35"/>
      <c r="E4" s="35"/>
      <c r="F4" s="35"/>
      <c r="G4" s="3" t="s">
        <v>3</v>
      </c>
      <c r="H4" s="7">
        <v>45771</v>
      </c>
      <c r="I4" s="45"/>
      <c r="J4" s="45"/>
      <c r="K4" s="45"/>
      <c r="L4" s="45"/>
      <c r="M4" s="45"/>
      <c r="N4" s="45"/>
      <c r="O4" s="45"/>
      <c r="P4" s="45"/>
      <c r="Q4" s="45"/>
      <c r="R4" s="95"/>
      <c r="S4" s="95"/>
      <c r="T4" s="95"/>
      <c r="U4" s="95"/>
      <c r="V4" s="95"/>
      <c r="W4" s="95"/>
      <c r="X4" s="95"/>
      <c r="Y4" s="95"/>
      <c r="Z4" s="95"/>
    </row>
    <row r="5" spans="1:26" ht="14.25" customHeight="1" x14ac:dyDescent="0.25">
      <c r="A5" s="45"/>
      <c r="B5" s="35"/>
      <c r="C5" s="35"/>
      <c r="D5" s="35"/>
      <c r="E5" s="35"/>
      <c r="F5" s="35"/>
      <c r="G5" s="3" t="s">
        <v>4</v>
      </c>
      <c r="H5" s="4" t="s">
        <v>307</v>
      </c>
      <c r="I5" s="45"/>
      <c r="J5" s="45"/>
      <c r="K5" s="45"/>
      <c r="L5" s="45"/>
      <c r="M5" s="45"/>
      <c r="N5" s="45"/>
      <c r="O5" s="45"/>
      <c r="P5" s="45"/>
      <c r="Q5" s="45"/>
      <c r="R5" s="95"/>
      <c r="S5" s="95"/>
      <c r="T5" s="95"/>
      <c r="U5" s="95"/>
      <c r="V5" s="95"/>
      <c r="W5" s="95"/>
      <c r="X5" s="95"/>
      <c r="Y5" s="95"/>
      <c r="Z5" s="95"/>
    </row>
    <row r="6" spans="1:26" ht="14.25" customHeight="1" x14ac:dyDescent="0.25">
      <c r="A6" s="45"/>
      <c r="B6" s="45"/>
      <c r="C6" s="45"/>
      <c r="D6" s="45"/>
      <c r="E6" s="45"/>
      <c r="F6" s="45"/>
      <c r="G6" s="45"/>
      <c r="H6" s="45"/>
      <c r="I6" s="45"/>
      <c r="J6" s="45"/>
      <c r="K6" s="45"/>
      <c r="L6" s="45"/>
      <c r="M6" s="45"/>
      <c r="N6" s="45"/>
      <c r="O6" s="45"/>
      <c r="P6" s="45"/>
      <c r="Q6" s="45"/>
      <c r="R6" s="95"/>
      <c r="S6" s="95"/>
      <c r="T6" s="95"/>
      <c r="U6" s="95"/>
      <c r="V6" s="95"/>
      <c r="W6" s="95"/>
      <c r="X6" s="95"/>
      <c r="Y6" s="95"/>
      <c r="Z6" s="95"/>
    </row>
    <row r="7" spans="1:26" ht="52.5" customHeight="1" x14ac:dyDescent="0.25">
      <c r="A7" s="45"/>
      <c r="B7" s="36"/>
      <c r="C7" s="36"/>
      <c r="D7" s="36"/>
      <c r="E7" s="36"/>
      <c r="F7" s="36"/>
      <c r="G7" s="36"/>
      <c r="H7" s="36"/>
      <c r="I7" s="36"/>
      <c r="J7" s="36"/>
      <c r="K7" s="36"/>
      <c r="L7" s="36"/>
      <c r="M7" s="36"/>
      <c r="N7" s="36"/>
      <c r="O7" s="36"/>
      <c r="P7" s="36"/>
      <c r="Q7" s="36"/>
      <c r="R7" s="95"/>
      <c r="S7" s="95"/>
      <c r="T7" s="95"/>
      <c r="U7" s="95"/>
      <c r="V7" s="95"/>
      <c r="W7" s="95"/>
      <c r="X7" s="95"/>
      <c r="Y7" s="95"/>
      <c r="Z7" s="95"/>
    </row>
    <row r="8" spans="1:26" ht="14.25" customHeight="1" x14ac:dyDescent="0.25">
      <c r="A8" s="48"/>
      <c r="B8" s="156"/>
      <c r="C8" s="157"/>
      <c r="D8" s="157"/>
      <c r="E8" s="157"/>
      <c r="F8" s="157"/>
      <c r="G8" s="157"/>
      <c r="H8" s="157"/>
      <c r="I8" s="48"/>
      <c r="J8" s="48"/>
      <c r="K8" s="48"/>
      <c r="L8" s="48"/>
      <c r="M8" s="48"/>
      <c r="N8" s="48"/>
      <c r="O8" s="48"/>
      <c r="P8" s="48"/>
      <c r="Q8" s="48"/>
      <c r="R8" s="48"/>
      <c r="S8" s="94"/>
      <c r="T8" s="94"/>
      <c r="U8" s="94"/>
      <c r="V8" s="94"/>
      <c r="W8" s="94"/>
      <c r="X8" s="94"/>
      <c r="Y8" s="94"/>
      <c r="Z8" s="94"/>
    </row>
    <row r="9" spans="1:26" ht="14.25" customHeight="1" x14ac:dyDescent="0.25">
      <c r="A9" s="50"/>
      <c r="B9" s="501" t="s">
        <v>12</v>
      </c>
      <c r="C9" s="449"/>
      <c r="D9" s="508" t="str">
        <f>'PDI-01'!E13</f>
        <v>Gestión del Contexto y Visibilidad Nacional e Internacional</v>
      </c>
      <c r="E9" s="419"/>
      <c r="F9" s="419"/>
      <c r="G9" s="419"/>
      <c r="H9" s="420"/>
      <c r="I9" s="94"/>
      <c r="J9" s="50"/>
      <c r="K9" s="50"/>
      <c r="L9" s="50"/>
      <c r="M9" s="50"/>
      <c r="N9" s="50"/>
      <c r="O9" s="50"/>
      <c r="P9" s="50"/>
      <c r="Q9" s="50"/>
      <c r="R9" s="50"/>
      <c r="S9" s="94"/>
      <c r="T9" s="94"/>
      <c r="U9" s="94"/>
      <c r="V9" s="94"/>
      <c r="W9" s="94"/>
      <c r="X9" s="94"/>
      <c r="Y9" s="94"/>
      <c r="Z9" s="94"/>
    </row>
    <row r="10" spans="1:26" ht="14.25" customHeight="1" x14ac:dyDescent="0.25">
      <c r="A10" s="50"/>
      <c r="B10" s="139"/>
      <c r="C10" s="54"/>
      <c r="D10" s="53"/>
      <c r="E10" s="53"/>
      <c r="F10" s="53"/>
      <c r="G10" s="53"/>
      <c r="H10" s="53"/>
      <c r="I10" s="94"/>
      <c r="J10" s="50"/>
      <c r="K10" s="50"/>
      <c r="L10" s="50"/>
      <c r="M10" s="50"/>
      <c r="N10" s="50"/>
      <c r="O10" s="50"/>
      <c r="P10" s="50"/>
      <c r="Q10" s="50"/>
      <c r="R10" s="50"/>
      <c r="S10" s="94"/>
      <c r="T10" s="94"/>
      <c r="U10" s="94"/>
      <c r="V10" s="94"/>
      <c r="W10" s="94"/>
      <c r="X10" s="94"/>
      <c r="Y10" s="94"/>
      <c r="Z10" s="94"/>
    </row>
    <row r="11" spans="1:26" ht="31.5" customHeight="1" x14ac:dyDescent="0.25">
      <c r="A11" s="50"/>
      <c r="B11" s="501" t="s">
        <v>16</v>
      </c>
      <c r="C11" s="449"/>
      <c r="D11" s="508" t="str">
        <f>'PDI-01'!E15</f>
        <v>Internacionalización integral de la universidad</v>
      </c>
      <c r="E11" s="419"/>
      <c r="F11" s="419"/>
      <c r="G11" s="419"/>
      <c r="H11" s="420"/>
      <c r="I11" s="94"/>
      <c r="J11" s="50"/>
      <c r="K11" s="50"/>
      <c r="L11" s="50"/>
      <c r="M11" s="50"/>
      <c r="N11" s="50"/>
      <c r="O11" s="50"/>
      <c r="P11" s="50"/>
      <c r="Q11" s="50"/>
      <c r="R11" s="50"/>
      <c r="S11" s="94"/>
      <c r="T11" s="94"/>
      <c r="U11" s="94"/>
      <c r="V11" s="94"/>
      <c r="W11" s="94"/>
      <c r="X11" s="94"/>
      <c r="Y11" s="94"/>
      <c r="Z11" s="94"/>
    </row>
    <row r="12" spans="1:26" ht="14.25" customHeight="1" x14ac:dyDescent="0.25">
      <c r="A12" s="50"/>
      <c r="B12" s="140"/>
      <c r="C12" s="138"/>
      <c r="D12" s="140"/>
      <c r="E12" s="140"/>
      <c r="F12" s="140"/>
      <c r="G12" s="140"/>
      <c r="H12" s="140"/>
      <c r="I12" s="94"/>
      <c r="J12" s="50"/>
      <c r="K12" s="50"/>
      <c r="L12" s="50"/>
      <c r="M12" s="50"/>
      <c r="N12" s="50"/>
      <c r="O12" s="50"/>
      <c r="P12" s="50"/>
      <c r="Q12" s="50"/>
      <c r="R12" s="50"/>
      <c r="S12" s="94"/>
      <c r="T12" s="94"/>
      <c r="U12" s="94"/>
      <c r="V12" s="94"/>
      <c r="W12" s="94"/>
      <c r="X12" s="94"/>
      <c r="Y12" s="94"/>
      <c r="Z12" s="94"/>
    </row>
    <row r="13" spans="1:26" ht="14.25" customHeight="1" x14ac:dyDescent="0.25">
      <c r="A13" s="50"/>
      <c r="B13" s="501" t="s">
        <v>8</v>
      </c>
      <c r="C13" s="449"/>
      <c r="D13" s="508" t="str">
        <f>'PDI-01'!E11</f>
        <v>Cooperación y movilidad nacional e internacional (PDI2028 – GCV - 27)</v>
      </c>
      <c r="E13" s="419"/>
      <c r="F13" s="419"/>
      <c r="G13" s="419"/>
      <c r="H13" s="420"/>
      <c r="I13" s="94"/>
      <c r="J13" s="50"/>
      <c r="K13" s="50"/>
      <c r="L13" s="50"/>
      <c r="M13" s="50"/>
      <c r="N13" s="50"/>
      <c r="O13" s="50"/>
      <c r="P13" s="50"/>
      <c r="Q13" s="50"/>
      <c r="R13" s="50"/>
      <c r="S13" s="94"/>
      <c r="T13" s="94"/>
      <c r="U13" s="94"/>
      <c r="V13" s="94"/>
      <c r="W13" s="94"/>
      <c r="X13" s="94"/>
      <c r="Y13" s="94"/>
      <c r="Z13" s="94"/>
    </row>
    <row r="14" spans="1:26" ht="14.25" customHeight="1" x14ac:dyDescent="0.25">
      <c r="A14" s="158"/>
      <c r="B14" s="155"/>
      <c r="C14" s="155"/>
      <c r="D14" s="155"/>
      <c r="E14" s="155"/>
      <c r="F14" s="155"/>
      <c r="G14" s="155"/>
      <c r="H14" s="155"/>
      <c r="I14" s="94"/>
      <c r="J14" s="158"/>
      <c r="K14" s="158"/>
      <c r="L14" s="158"/>
      <c r="M14" s="158"/>
      <c r="N14" s="158"/>
      <c r="O14" s="158"/>
      <c r="P14" s="158"/>
      <c r="Q14" s="158"/>
      <c r="R14" s="158"/>
      <c r="S14" s="94"/>
      <c r="T14" s="94"/>
      <c r="U14" s="94"/>
      <c r="V14" s="94"/>
      <c r="W14" s="94"/>
      <c r="X14" s="94"/>
      <c r="Y14" s="94"/>
      <c r="Z14" s="94"/>
    </row>
    <row r="15" spans="1:26" ht="117.75" customHeight="1" x14ac:dyDescent="0.25">
      <c r="A15" s="158"/>
      <c r="B15" s="504" t="s">
        <v>308</v>
      </c>
      <c r="C15" s="430"/>
      <c r="D15" s="507" t="s">
        <v>309</v>
      </c>
      <c r="E15" s="419"/>
      <c r="F15" s="419"/>
      <c r="G15" s="419"/>
      <c r="H15" s="420"/>
      <c r="I15" s="94"/>
      <c r="J15" s="158"/>
      <c r="K15" s="158"/>
      <c r="L15" s="158"/>
      <c r="M15" s="158"/>
      <c r="N15" s="158"/>
      <c r="O15" s="158"/>
      <c r="P15" s="158"/>
      <c r="Q15" s="158"/>
      <c r="R15" s="158"/>
      <c r="S15" s="94"/>
      <c r="T15" s="94"/>
      <c r="U15" s="94"/>
      <c r="V15" s="94"/>
      <c r="W15" s="94"/>
      <c r="X15" s="94"/>
      <c r="Y15" s="94"/>
      <c r="Z15" s="94"/>
    </row>
    <row r="16" spans="1:26" ht="14.25" customHeight="1" x14ac:dyDescent="0.25">
      <c r="A16" s="158"/>
      <c r="B16" s="422" t="s">
        <v>310</v>
      </c>
      <c r="C16" s="419"/>
      <c r="D16" s="419"/>
      <c r="E16" s="419"/>
      <c r="F16" s="419"/>
      <c r="G16" s="419"/>
      <c r="H16" s="420"/>
      <c r="I16" s="59"/>
      <c r="J16" s="59"/>
      <c r="K16" s="59"/>
      <c r="L16" s="59"/>
      <c r="M16" s="59"/>
      <c r="N16" s="59"/>
      <c r="O16" s="59"/>
      <c r="P16" s="59"/>
      <c r="Q16" s="59"/>
      <c r="R16" s="59"/>
      <c r="S16" s="94"/>
      <c r="T16" s="94"/>
      <c r="U16" s="94"/>
      <c r="V16" s="94"/>
      <c r="W16" s="94"/>
      <c r="X16" s="94"/>
      <c r="Y16" s="94"/>
      <c r="Z16" s="94"/>
    </row>
    <row r="17" spans="1:26" ht="14.25" customHeight="1" x14ac:dyDescent="0.25">
      <c r="A17" s="158"/>
      <c r="B17" s="60"/>
      <c r="C17" s="60"/>
      <c r="D17" s="60"/>
      <c r="E17" s="60"/>
      <c r="F17" s="60"/>
      <c r="G17" s="60"/>
      <c r="H17" s="60"/>
      <c r="I17" s="53"/>
      <c r="J17" s="53"/>
      <c r="K17" s="53"/>
      <c r="L17" s="53"/>
      <c r="M17" s="53"/>
      <c r="N17" s="53"/>
      <c r="O17" s="53"/>
      <c r="P17" s="53"/>
      <c r="Q17" s="53"/>
      <c r="R17" s="53"/>
      <c r="S17" s="94"/>
      <c r="T17" s="94"/>
      <c r="U17" s="94"/>
      <c r="V17" s="94"/>
      <c r="W17" s="94"/>
      <c r="X17" s="94"/>
      <c r="Y17" s="94"/>
      <c r="Z17" s="94"/>
    </row>
    <row r="18" spans="1:26" ht="32.25" customHeight="1" x14ac:dyDescent="0.25">
      <c r="A18" s="158"/>
      <c r="B18" s="159" t="s">
        <v>311</v>
      </c>
      <c r="C18" s="424" t="str">
        <f>'PDI-03'!H16</f>
        <v>Gestionar el relacionamiento nacional e internacional de la universidad para visibilizar nacional e internacionalmente los programas académicos, la oferta investigativa y  la extensión.</v>
      </c>
      <c r="D18" s="419"/>
      <c r="E18" s="419"/>
      <c r="F18" s="419"/>
      <c r="G18" s="419"/>
      <c r="H18" s="420"/>
      <c r="I18" s="158"/>
      <c r="J18" s="158"/>
      <c r="K18" s="158"/>
      <c r="L18" s="158"/>
      <c r="M18" s="158"/>
      <c r="N18" s="158"/>
      <c r="O18" s="158"/>
      <c r="P18" s="158"/>
      <c r="Q18" s="158"/>
      <c r="R18" s="158"/>
      <c r="S18" s="94"/>
      <c r="T18" s="94"/>
      <c r="U18" s="94"/>
      <c r="V18" s="94"/>
      <c r="W18" s="94"/>
      <c r="X18" s="94"/>
      <c r="Y18" s="94"/>
      <c r="Z18" s="94"/>
    </row>
    <row r="19" spans="1:26" ht="14.25" customHeight="1" x14ac:dyDescent="0.25">
      <c r="A19" s="94"/>
      <c r="B19" s="95"/>
      <c r="C19" s="95"/>
      <c r="D19" s="95"/>
      <c r="E19" s="95"/>
      <c r="F19" s="95"/>
      <c r="G19" s="95"/>
      <c r="H19" s="95"/>
      <c r="I19" s="94"/>
      <c r="J19" s="94"/>
      <c r="K19" s="94"/>
      <c r="L19" s="94"/>
      <c r="M19" s="94"/>
      <c r="N19" s="94"/>
      <c r="O19" s="94"/>
      <c r="P19" s="94"/>
      <c r="Q19" s="94"/>
      <c r="R19" s="94"/>
      <c r="S19" s="94"/>
      <c r="T19" s="94"/>
      <c r="U19" s="94"/>
      <c r="V19" s="94"/>
      <c r="W19" s="94"/>
      <c r="X19" s="94"/>
      <c r="Y19" s="94"/>
      <c r="Z19" s="94"/>
    </row>
    <row r="20" spans="1:26" ht="38.25" customHeight="1" x14ac:dyDescent="0.25">
      <c r="A20" s="94"/>
      <c r="B20" s="159" t="s">
        <v>312</v>
      </c>
      <c r="C20" s="159" t="s">
        <v>313</v>
      </c>
      <c r="D20" s="159" t="s">
        <v>314</v>
      </c>
      <c r="E20" s="159" t="s">
        <v>315</v>
      </c>
      <c r="F20" s="159" t="s">
        <v>316</v>
      </c>
      <c r="G20" s="160" t="s">
        <v>317</v>
      </c>
      <c r="H20" s="160" t="s">
        <v>318</v>
      </c>
      <c r="I20" s="94"/>
      <c r="J20" s="94"/>
      <c r="K20" s="94"/>
      <c r="L20" s="94"/>
      <c r="M20" s="94"/>
      <c r="N20" s="94"/>
      <c r="O20" s="94"/>
      <c r="P20" s="94"/>
      <c r="Q20" s="94"/>
      <c r="R20" s="94"/>
      <c r="S20" s="94"/>
      <c r="T20" s="94"/>
      <c r="U20" s="94"/>
      <c r="V20" s="94"/>
      <c r="W20" s="94"/>
      <c r="X20" s="94"/>
      <c r="Y20" s="94"/>
      <c r="Z20" s="94"/>
    </row>
    <row r="21" spans="1:26" ht="84.75" customHeight="1" x14ac:dyDescent="0.25">
      <c r="A21" s="94"/>
      <c r="B21" s="110" t="s">
        <v>319</v>
      </c>
      <c r="C21" s="110" t="s">
        <v>320</v>
      </c>
      <c r="D21" s="110" t="s">
        <v>321</v>
      </c>
      <c r="E21" s="110" t="s">
        <v>322</v>
      </c>
      <c r="F21" s="110">
        <f t="array" ref="F21">IFERROR(INDEX('Anexo Tabla Riesgos'!$E$9:$E$13,MATCH(D21,'Anexo Tabla Riesgos'!$D$9:$D$13,0))*INDEX('Anexo Tabla Riesgos'!$F$8:$J$8,MATCH(E21,'Anexo Tabla Riesgos'!$F$7:$J$7,0)),"-")</f>
        <v>6</v>
      </c>
      <c r="G21" s="110" t="s">
        <v>323</v>
      </c>
      <c r="H21" s="110" t="s">
        <v>324</v>
      </c>
      <c r="I21" s="94"/>
      <c r="J21" s="94"/>
      <c r="K21" s="94"/>
      <c r="L21" s="94"/>
      <c r="M21" s="94"/>
      <c r="N21" s="94"/>
      <c r="O21" s="94"/>
      <c r="P21" s="94"/>
      <c r="Q21" s="94"/>
      <c r="R21" s="94"/>
      <c r="S21" s="94"/>
      <c r="T21" s="94"/>
      <c r="U21" s="94"/>
      <c r="V21" s="94"/>
      <c r="W21" s="94"/>
      <c r="X21" s="94"/>
      <c r="Y21" s="94"/>
      <c r="Z21" s="94"/>
    </row>
    <row r="22" spans="1:26" ht="30" customHeight="1" x14ac:dyDescent="0.25">
      <c r="A22" s="94"/>
      <c r="B22" s="162"/>
      <c r="C22" s="162"/>
      <c r="D22" s="162"/>
      <c r="E22" s="162"/>
      <c r="F22" s="162" t="str">
        <f t="array" ref="F22">IFERROR(INDEX('Anexo Tabla Riesgos'!$E$9:$E$13,MATCH(D22,'Anexo Tabla Riesgos'!$D$9:$D$13,0))*INDEX('Anexo Tabla Riesgos'!$F$8:$J$8,MATCH(E22,'Anexo Tabla Riesgos'!$F$7:$J$7,0)),"-")</f>
        <v>-</v>
      </c>
      <c r="G22" s="162"/>
      <c r="H22" s="162"/>
      <c r="I22" s="94"/>
      <c r="J22" s="94"/>
      <c r="K22" s="94"/>
      <c r="L22" s="94"/>
      <c r="M22" s="94"/>
      <c r="N22" s="94"/>
      <c r="O22" s="94"/>
      <c r="P22" s="94"/>
      <c r="Q22" s="94"/>
      <c r="R22" s="94"/>
      <c r="S22" s="94"/>
      <c r="T22" s="94"/>
      <c r="U22" s="94"/>
      <c r="V22" s="94"/>
      <c r="W22" s="94"/>
      <c r="X22" s="94"/>
      <c r="Y22" s="94"/>
      <c r="Z22" s="94"/>
    </row>
    <row r="23" spans="1:26" ht="30" customHeight="1" x14ac:dyDescent="0.25">
      <c r="A23" s="94"/>
      <c r="B23" s="161"/>
      <c r="C23" s="161"/>
      <c r="D23" s="161"/>
      <c r="E23" s="161"/>
      <c r="F23" s="161" t="str">
        <f t="array" ref="F23">IFERROR(INDEX('Anexo Tabla Riesgos'!$E$9:$E$13,MATCH(D23,'Anexo Tabla Riesgos'!$D$9:$D$13,0))*INDEX('Anexo Tabla Riesgos'!$F$8:$J$8,MATCH(E23,'Anexo Tabla Riesgos'!$F$7:$J$7,0)),"-")</f>
        <v>-</v>
      </c>
      <c r="G23" s="161"/>
      <c r="H23" s="161"/>
      <c r="I23" s="94"/>
      <c r="J23" s="94"/>
      <c r="K23" s="94"/>
      <c r="L23" s="94"/>
      <c r="M23" s="94"/>
      <c r="N23" s="94"/>
      <c r="O23" s="94"/>
      <c r="P23" s="94"/>
      <c r="Q23" s="94"/>
      <c r="R23" s="94"/>
      <c r="S23" s="94"/>
      <c r="T23" s="94"/>
      <c r="U23" s="94"/>
      <c r="V23" s="94"/>
      <c r="W23" s="94"/>
      <c r="X23" s="94"/>
      <c r="Y23" s="94"/>
      <c r="Z23" s="94"/>
    </row>
    <row r="24" spans="1:26" ht="30" customHeight="1" x14ac:dyDescent="0.25">
      <c r="A24" s="94"/>
      <c r="B24" s="162"/>
      <c r="C24" s="162"/>
      <c r="D24" s="162"/>
      <c r="E24" s="162"/>
      <c r="F24" s="162" t="str">
        <f t="array" ref="F24">IFERROR(INDEX('Anexo Tabla Riesgos'!$E$9:$E$13,MATCH(D24,'Anexo Tabla Riesgos'!$D$9:$D$13,0))*INDEX('Anexo Tabla Riesgos'!$F$8:$J$8,MATCH(E24,'Anexo Tabla Riesgos'!$F$7:$J$7,0)),"-")</f>
        <v>-</v>
      </c>
      <c r="G24" s="162"/>
      <c r="H24" s="162"/>
      <c r="I24" s="94"/>
      <c r="J24" s="94"/>
      <c r="K24" s="94"/>
      <c r="L24" s="94"/>
      <c r="M24" s="94"/>
      <c r="N24" s="94"/>
      <c r="O24" s="94"/>
      <c r="P24" s="94"/>
      <c r="Q24" s="94"/>
      <c r="R24" s="94"/>
      <c r="S24" s="94"/>
      <c r="T24" s="94"/>
      <c r="U24" s="94"/>
      <c r="V24" s="94"/>
      <c r="W24" s="94"/>
      <c r="X24" s="94"/>
      <c r="Y24" s="94"/>
      <c r="Z24" s="94"/>
    </row>
    <row r="25" spans="1:26" ht="30" customHeight="1" x14ac:dyDescent="0.25">
      <c r="A25" s="94"/>
      <c r="B25" s="161"/>
      <c r="C25" s="161"/>
      <c r="D25" s="161"/>
      <c r="E25" s="161"/>
      <c r="F25" s="161" t="str">
        <f t="array" ref="F25">IFERROR(INDEX('Anexo Tabla Riesgos'!$E$9:$E$13,MATCH(D25,'Anexo Tabla Riesgos'!$D$9:$D$13,0))*INDEX('Anexo Tabla Riesgos'!$F$8:$J$8,MATCH(E25,'Anexo Tabla Riesgos'!$F$7:$J$7,0)),"-")</f>
        <v>-</v>
      </c>
      <c r="G25" s="161"/>
      <c r="H25" s="161"/>
      <c r="I25" s="94"/>
      <c r="J25" s="94"/>
      <c r="K25" s="94"/>
      <c r="L25" s="94"/>
      <c r="M25" s="94"/>
      <c r="N25" s="94"/>
      <c r="O25" s="94"/>
      <c r="P25" s="94"/>
      <c r="Q25" s="94"/>
      <c r="R25" s="94"/>
      <c r="S25" s="94"/>
      <c r="T25" s="94"/>
      <c r="U25" s="94"/>
      <c r="V25" s="94"/>
      <c r="W25" s="94"/>
      <c r="X25" s="94"/>
      <c r="Y25" s="94"/>
      <c r="Z25" s="94"/>
    </row>
    <row r="26" spans="1:26" ht="30" customHeight="1" x14ac:dyDescent="0.25">
      <c r="A26" s="94"/>
      <c r="B26" s="162"/>
      <c r="C26" s="162"/>
      <c r="D26" s="162"/>
      <c r="E26" s="162"/>
      <c r="F26" s="162" t="str">
        <f t="array" ref="F26">IFERROR(INDEX('Anexo Tabla Riesgos'!$E$9:$E$13,MATCH(D26,'Anexo Tabla Riesgos'!$D$9:$D$13,0))*INDEX('Anexo Tabla Riesgos'!$F$8:$J$8,MATCH(E26,'Anexo Tabla Riesgos'!$F$7:$J$7,0)),"-")</f>
        <v>-</v>
      </c>
      <c r="G26" s="162"/>
      <c r="H26" s="162"/>
      <c r="I26" s="94"/>
      <c r="J26" s="94"/>
      <c r="K26" s="94"/>
      <c r="L26" s="94"/>
      <c r="M26" s="94"/>
      <c r="N26" s="94"/>
      <c r="O26" s="94"/>
      <c r="P26" s="94"/>
      <c r="Q26" s="94"/>
      <c r="R26" s="94"/>
      <c r="S26" s="94"/>
      <c r="T26" s="94"/>
      <c r="U26" s="94"/>
      <c r="V26" s="94"/>
      <c r="W26" s="94"/>
      <c r="X26" s="94"/>
      <c r="Y26" s="94"/>
      <c r="Z26" s="94"/>
    </row>
    <row r="27" spans="1:26" ht="30" customHeight="1" x14ac:dyDescent="0.25">
      <c r="A27" s="94"/>
      <c r="B27" s="161"/>
      <c r="C27" s="161"/>
      <c r="D27" s="161"/>
      <c r="E27" s="161"/>
      <c r="F27" s="161" t="str">
        <f t="array" ref="F27">IFERROR(INDEX('Anexo Tabla Riesgos'!$E$9:$E$13,MATCH(D27,'Anexo Tabla Riesgos'!$D$9:$D$13,0))*INDEX('Anexo Tabla Riesgos'!$F$8:$J$8,MATCH(E27,'Anexo Tabla Riesgos'!$F$7:$J$7,0)),"-")</f>
        <v>-</v>
      </c>
      <c r="G27" s="161"/>
      <c r="H27" s="161"/>
      <c r="I27" s="94"/>
      <c r="J27" s="94"/>
      <c r="K27" s="94"/>
      <c r="L27" s="94"/>
      <c r="M27" s="94"/>
      <c r="N27" s="94"/>
      <c r="O27" s="94"/>
      <c r="P27" s="94"/>
      <c r="Q27" s="94"/>
      <c r="R27" s="94"/>
      <c r="S27" s="94"/>
      <c r="T27" s="94"/>
      <c r="U27" s="94"/>
      <c r="V27" s="94"/>
      <c r="W27" s="94"/>
      <c r="X27" s="94"/>
      <c r="Y27" s="94"/>
      <c r="Z27" s="94"/>
    </row>
    <row r="28" spans="1:26" ht="14.25" customHeight="1" x14ac:dyDescent="0.25">
      <c r="A28" s="94"/>
      <c r="B28" s="94"/>
      <c r="C28" s="94"/>
      <c r="D28" s="94"/>
      <c r="E28" s="94"/>
      <c r="F28" s="94"/>
      <c r="G28" s="94"/>
      <c r="H28" s="94"/>
      <c r="I28" s="94"/>
      <c r="J28" s="94"/>
      <c r="K28" s="94"/>
      <c r="L28" s="94"/>
      <c r="M28" s="163" t="b">
        <f>AND(F21&gt;=3,F21&lt;=8)</f>
        <v>1</v>
      </c>
      <c r="N28" s="94"/>
      <c r="O28" s="94"/>
      <c r="P28" s="94"/>
      <c r="Q28" s="94"/>
      <c r="R28" s="94"/>
      <c r="S28" s="94"/>
      <c r="T28" s="94"/>
      <c r="U28" s="94"/>
      <c r="V28" s="94"/>
      <c r="W28" s="94"/>
      <c r="X28" s="94"/>
      <c r="Y28" s="94"/>
      <c r="Z28" s="94"/>
    </row>
    <row r="29" spans="1:26" ht="14.25" customHeight="1" x14ac:dyDescent="0.25">
      <c r="A29" s="94"/>
      <c r="B29" s="507" t="s">
        <v>325</v>
      </c>
      <c r="C29" s="419"/>
      <c r="D29" s="419"/>
      <c r="E29" s="419"/>
      <c r="F29" s="419"/>
      <c r="G29" s="419"/>
      <c r="H29" s="420"/>
      <c r="I29" s="94"/>
      <c r="J29" s="94"/>
      <c r="K29" s="94"/>
      <c r="L29" s="94"/>
      <c r="M29" s="94"/>
      <c r="N29" s="94"/>
      <c r="O29" s="94"/>
      <c r="P29" s="94"/>
      <c r="Q29" s="94"/>
      <c r="R29" s="94"/>
      <c r="S29" s="94"/>
      <c r="T29" s="94"/>
      <c r="U29" s="94"/>
      <c r="V29" s="94"/>
      <c r="W29" s="94"/>
      <c r="X29" s="94"/>
      <c r="Y29" s="94"/>
      <c r="Z29" s="94"/>
    </row>
    <row r="30" spans="1:26" ht="14.25" customHeight="1" x14ac:dyDescent="0.25">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row>
    <row r="31" spans="1:26" ht="14.25" customHeight="1" x14ac:dyDescent="0.25">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row>
    <row r="32" spans="1:26" ht="14.25" customHeight="1" x14ac:dyDescent="0.25">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spans="1:26" ht="14.25" customHeight="1" x14ac:dyDescent="0.25">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row>
    <row r="34" spans="1:26" ht="14.25" customHeight="1" x14ac:dyDescent="0.25">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row>
    <row r="35" spans="1:26" ht="14.25" customHeight="1" x14ac:dyDescent="0.25">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spans="1:26" ht="14.25" customHeight="1" x14ac:dyDescent="0.2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row>
    <row r="37" spans="1:26" ht="14.25" customHeight="1" x14ac:dyDescent="0.2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row>
    <row r="38" spans="1:26" ht="14.25" customHeight="1" x14ac:dyDescent="0.25">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1:26" ht="14.25" customHeight="1" x14ac:dyDescent="0.2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row>
    <row r="40" spans="1:26" ht="14.25" customHeight="1" x14ac:dyDescent="0.2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row>
    <row r="41" spans="1:26" ht="14.25" customHeight="1" x14ac:dyDescent="0.2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row>
    <row r="42" spans="1:26" ht="14.25" customHeight="1" x14ac:dyDescent="0.25">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row>
    <row r="43" spans="1:26" ht="14.25" customHeight="1" x14ac:dyDescent="0.2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row>
    <row r="44" spans="1:26" ht="14.25" customHeight="1" x14ac:dyDescent="0.25">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row>
    <row r="45" spans="1:26" ht="14.25" customHeight="1" x14ac:dyDescent="0.2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row>
    <row r="46" spans="1:26" ht="14.25" customHeight="1" x14ac:dyDescent="0.25">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row>
    <row r="47" spans="1:26" ht="14.25" customHeight="1" x14ac:dyDescent="0.25">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row>
    <row r="48" spans="1:26" ht="14.25" customHeight="1" x14ac:dyDescent="0.25">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row>
    <row r="49" spans="1:26" ht="14.25" customHeight="1" x14ac:dyDescent="0.25">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row>
    <row r="50" spans="1:26" ht="14.25" customHeight="1" x14ac:dyDescent="0.25">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row>
    <row r="51" spans="1:26" ht="14.25" customHeight="1" x14ac:dyDescent="0.25">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row>
    <row r="52" spans="1:26" ht="14.25" customHeight="1" x14ac:dyDescent="0.25">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53" spans="1:26" ht="14.25" customHeight="1" x14ac:dyDescent="0.2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row>
    <row r="54" spans="1:26" ht="14.25" customHeight="1" x14ac:dyDescent="0.25">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row>
    <row r="55" spans="1:26" ht="14.25" customHeight="1" x14ac:dyDescent="0.2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row>
    <row r="56" spans="1:26" ht="14.25" customHeight="1" x14ac:dyDescent="0.2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row>
    <row r="57" spans="1:26" ht="14.25" customHeight="1" x14ac:dyDescent="0.2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row>
    <row r="58" spans="1:26" ht="14.25" customHeight="1" x14ac:dyDescent="0.25">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row>
    <row r="59" spans="1:26" ht="14.25" customHeight="1" x14ac:dyDescent="0.2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row>
    <row r="60" spans="1:26" ht="14.25" customHeight="1" x14ac:dyDescent="0.25">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row>
    <row r="61" spans="1:26" ht="14.25" customHeight="1" x14ac:dyDescent="0.2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row>
    <row r="62" spans="1:26" ht="14.25" customHeight="1" x14ac:dyDescent="0.2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row>
    <row r="63" spans="1:26" ht="14.25" customHeight="1" x14ac:dyDescent="0.2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row>
    <row r="64" spans="1:26" ht="14.25" customHeight="1" x14ac:dyDescent="0.2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row>
    <row r="65" spans="1:26" ht="14.25" customHeight="1" x14ac:dyDescent="0.2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row>
    <row r="66" spans="1:26" ht="14.25" customHeight="1" x14ac:dyDescent="0.2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row>
    <row r="67" spans="1:26" ht="14.25" hidden="1" customHeight="1" x14ac:dyDescent="0.2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row>
    <row r="68" spans="1:26" ht="14.25" hidden="1" customHeight="1" x14ac:dyDescent="0.2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row>
    <row r="69" spans="1:26" ht="14.25" hidden="1" customHeight="1" x14ac:dyDescent="0.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row>
    <row r="70" spans="1:26" ht="14.25" hidden="1" customHeight="1" x14ac:dyDescent="0.2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row>
    <row r="71" spans="1:26" ht="14.25" hidden="1" customHeight="1" x14ac:dyDescent="0.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row>
    <row r="72" spans="1:26" ht="14.25" hidden="1" customHeight="1" x14ac:dyDescent="0.2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row>
    <row r="73" spans="1:26" ht="14.25" hidden="1" customHeight="1" x14ac:dyDescent="0.2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row>
    <row r="74" spans="1:26" ht="14.25" hidden="1" customHeight="1" x14ac:dyDescent="0.2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row>
    <row r="75" spans="1:26" ht="14.25" hidden="1" customHeight="1" x14ac:dyDescent="0.2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row>
    <row r="76" spans="1:26" ht="14.25" hidden="1" customHeight="1" x14ac:dyDescent="0.2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row>
    <row r="77" spans="1:26" ht="14.25" hidden="1" customHeight="1" x14ac:dyDescent="0.25">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row>
    <row r="78" spans="1:26" ht="14.25" hidden="1" customHeight="1" x14ac:dyDescent="0.25">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row>
    <row r="79" spans="1:26" ht="14.25" hidden="1" customHeight="1" x14ac:dyDescent="0.25">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row>
    <row r="80" spans="1:26" ht="14.25" hidden="1" customHeight="1" x14ac:dyDescent="0.2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row>
    <row r="81" spans="1:26" ht="14.25" hidden="1" customHeight="1" x14ac:dyDescent="0.2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row>
    <row r="82" spans="1:26" ht="14.25" hidden="1" customHeight="1" x14ac:dyDescent="0.2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row>
    <row r="83" spans="1:26" ht="14.25" hidden="1" customHeight="1" x14ac:dyDescent="0.2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row>
    <row r="84" spans="1:26" ht="14.25" hidden="1" customHeight="1" x14ac:dyDescent="0.2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row>
    <row r="85" spans="1:26" ht="14.25" hidden="1" customHeigh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row>
    <row r="86" spans="1:26" ht="14.25" hidden="1" customHeight="1" x14ac:dyDescent="0.2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row>
    <row r="87" spans="1:26" ht="14.25" hidden="1" customHeight="1" x14ac:dyDescent="0.25">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row>
    <row r="88" spans="1:26" ht="14.25" hidden="1" customHeight="1" x14ac:dyDescent="0.25">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row>
    <row r="89" spans="1:26" ht="14.25" hidden="1" customHeight="1" x14ac:dyDescent="0.25">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row>
    <row r="90" spans="1:26" ht="14.25" hidden="1" customHeight="1" x14ac:dyDescent="0.2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row>
    <row r="91" spans="1:26" ht="14.25" hidden="1" customHeight="1" x14ac:dyDescent="0.25">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row>
    <row r="92" spans="1:26" ht="14.25" hidden="1" customHeight="1" x14ac:dyDescent="0.25">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row>
    <row r="93" spans="1:26" ht="14.25" hidden="1" customHeight="1" x14ac:dyDescent="0.25">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row>
    <row r="94" spans="1:26" ht="14.25" hidden="1" customHeight="1" x14ac:dyDescent="0.25">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row>
    <row r="95" spans="1:26" ht="14.25" hidden="1" customHeight="1" x14ac:dyDescent="0.25">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row>
    <row r="96" spans="1:26" ht="14.25" hidden="1" customHeight="1" x14ac:dyDescent="0.25">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row>
    <row r="97" spans="1:26" ht="14.25" hidden="1" customHeight="1" x14ac:dyDescent="0.25">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row>
    <row r="98" spans="1:26" ht="14.25" hidden="1" customHeight="1" x14ac:dyDescent="0.25">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row>
    <row r="99" spans="1:26" ht="14.25" hidden="1" customHeight="1" x14ac:dyDescent="0.25">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row>
    <row r="100" spans="1:26" ht="14.25" hidden="1" customHeight="1" x14ac:dyDescent="0.25">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row>
    <row r="101" spans="1:26" ht="14.25" hidden="1" customHeight="1" x14ac:dyDescent="0.2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spans="1:26" ht="14.25" hidden="1" customHeight="1" x14ac:dyDescent="0.25">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row>
    <row r="103" spans="1:26" ht="14.25" hidden="1" customHeight="1"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row>
    <row r="104" spans="1:26" ht="14.25" hidden="1" customHeight="1" x14ac:dyDescent="0.25">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row>
    <row r="105" spans="1:26" ht="14.25" hidden="1" customHeight="1" x14ac:dyDescent="0.25">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spans="1:26" ht="14.25" hidden="1" customHeight="1" x14ac:dyDescent="0.25">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row>
    <row r="107" spans="1:26" ht="14.25" hidden="1" customHeight="1" x14ac:dyDescent="0.25">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spans="1:26" ht="14.25" hidden="1" customHeight="1" x14ac:dyDescent="0.25">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spans="1:26" ht="14.25" hidden="1" customHeight="1" x14ac:dyDescent="0.25">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row>
    <row r="110" spans="1:26" ht="14.25" hidden="1" customHeight="1" x14ac:dyDescent="0.25">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row>
    <row r="111" spans="1:26" ht="14.25" hidden="1" customHeight="1"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row>
    <row r="112" spans="1:26" ht="14.25" hidden="1" customHeight="1" x14ac:dyDescent="0.25">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row>
    <row r="113" spans="1:26" ht="14.25" hidden="1" customHeight="1" x14ac:dyDescent="0.25">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spans="1:26" ht="14.25" hidden="1" customHeight="1" x14ac:dyDescent="0.25">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row>
    <row r="115" spans="1:26" ht="14.25" hidden="1" customHeight="1" x14ac:dyDescent="0.25">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row>
    <row r="116" spans="1:26" ht="14.25" hidden="1" customHeight="1" x14ac:dyDescent="0.25">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row>
    <row r="117" spans="1:26" ht="14.25" hidden="1" customHeight="1" x14ac:dyDescent="0.25">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spans="1:26" ht="14.25" hidden="1" customHeight="1" x14ac:dyDescent="0.25">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row>
    <row r="119" spans="1:26" ht="14.25" hidden="1" customHeight="1" x14ac:dyDescent="0.25">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row>
    <row r="120" spans="1:26" ht="14.25" hidden="1" customHeight="1" x14ac:dyDescent="0.25">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row>
    <row r="121" spans="1:26" ht="14.25" hidden="1" customHeight="1" x14ac:dyDescent="0.25">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spans="1:26" ht="14.25" hidden="1" customHeight="1" x14ac:dyDescent="0.25">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row>
    <row r="123" spans="1:26" ht="14.25" hidden="1" customHeight="1" x14ac:dyDescent="0.25">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row>
    <row r="124" spans="1:26" ht="14.25" hidden="1" customHeight="1" x14ac:dyDescent="0.25">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row>
    <row r="125" spans="1:26" ht="14.25" hidden="1" customHeight="1" x14ac:dyDescent="0.25">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row>
    <row r="126" spans="1:26" ht="14.25" hidden="1" customHeight="1" x14ac:dyDescent="0.25">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row>
    <row r="127" spans="1:26" ht="14.25" hidden="1" customHeight="1" x14ac:dyDescent="0.25">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row>
    <row r="128" spans="1:26" ht="14.25" hidden="1" customHeight="1" x14ac:dyDescent="0.25">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row>
    <row r="129" spans="1:26" ht="14.25" hidden="1" customHeight="1" x14ac:dyDescent="0.25">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spans="1:26" ht="14.25" hidden="1" customHeight="1" x14ac:dyDescent="0.2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row>
    <row r="131" spans="1:26" ht="14.25" hidden="1" customHeight="1" x14ac:dyDescent="0.2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spans="1:26" ht="14.25" hidden="1" customHeight="1" x14ac:dyDescent="0.25">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row>
    <row r="133" spans="1:26" ht="14.25" hidden="1" customHeight="1" x14ac:dyDescent="0.25">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spans="1:26" ht="14.25" hidden="1" customHeight="1" x14ac:dyDescent="0.25">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row>
    <row r="135" spans="1:26" ht="14.25" hidden="1" customHeight="1" x14ac:dyDescent="0.25">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row>
    <row r="136" spans="1:26" ht="14.25" hidden="1" customHeight="1" x14ac:dyDescent="0.25">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row>
    <row r="137" spans="1:26" ht="14.25" hidden="1" customHeight="1" x14ac:dyDescent="0.25">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spans="1:26" ht="14.25" hidden="1" customHeight="1" x14ac:dyDescent="0.25">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spans="1:26" ht="14.25" hidden="1" customHeight="1" x14ac:dyDescent="0.25">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spans="1:26" ht="14.25" hidden="1" customHeight="1" x14ac:dyDescent="0.25">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spans="1:26" ht="14.25" hidden="1" customHeight="1" x14ac:dyDescent="0.25">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spans="1:26" ht="14.25" hidden="1" customHeight="1" x14ac:dyDescent="0.25">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spans="1:26" ht="14.25" hidden="1" customHeight="1" x14ac:dyDescent="0.25">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spans="1:26" ht="14.25" hidden="1" customHeight="1" x14ac:dyDescent="0.25">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spans="1:26" ht="14.25" hidden="1" customHeight="1" x14ac:dyDescent="0.25">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spans="1:26" ht="14.25" hidden="1" customHeight="1" x14ac:dyDescent="0.25">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spans="1:26" ht="14.25" hidden="1" customHeight="1" x14ac:dyDescent="0.25">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spans="1:26" ht="14.25" hidden="1" customHeight="1" x14ac:dyDescent="0.25">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spans="1:26" ht="14.25" hidden="1" customHeight="1" x14ac:dyDescent="0.25">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spans="1:26" ht="14.25" hidden="1" customHeight="1" x14ac:dyDescent="0.25">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spans="1:26" ht="14.25" hidden="1" customHeight="1" x14ac:dyDescent="0.25">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spans="1:26" ht="14.25" hidden="1" customHeight="1" x14ac:dyDescent="0.25">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spans="1:26" ht="14.25" hidden="1" customHeight="1" x14ac:dyDescent="0.25">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spans="1:26" ht="14.25" hidden="1" customHeight="1" x14ac:dyDescent="0.25">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spans="1:26" ht="14.25" hidden="1" customHeight="1" x14ac:dyDescent="0.25">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spans="1:26" ht="14.25" hidden="1" customHeight="1" x14ac:dyDescent="0.25">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1:26" ht="14.25" hidden="1" customHeight="1" x14ac:dyDescent="0.25">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spans="1:26" ht="14.25" hidden="1" customHeight="1" x14ac:dyDescent="0.25">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spans="1:26" ht="14.25" hidden="1" customHeight="1" x14ac:dyDescent="0.25">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spans="1:26" ht="14.25" hidden="1" customHeight="1" x14ac:dyDescent="0.25">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spans="1:26" ht="14.25" hidden="1" customHeight="1" x14ac:dyDescent="0.25">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spans="1:26" ht="14.25" hidden="1" customHeight="1" x14ac:dyDescent="0.25">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spans="1:26" ht="14.25" hidden="1" customHeight="1" x14ac:dyDescent="0.25">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spans="1:26" ht="14.25" hidden="1" customHeight="1" x14ac:dyDescent="0.25">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spans="1:26" ht="14.25" hidden="1" customHeight="1" x14ac:dyDescent="0.25">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spans="1:26" ht="14.25" hidden="1" customHeight="1" x14ac:dyDescent="0.25">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row>
    <row r="167" spans="1:26" ht="14.25" hidden="1" customHeight="1" x14ac:dyDescent="0.25">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spans="1:26" ht="14.25" hidden="1" customHeight="1" x14ac:dyDescent="0.25">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row>
    <row r="169" spans="1:26" ht="14.25" hidden="1" customHeight="1" x14ac:dyDescent="0.25">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row>
    <row r="170" spans="1:26" ht="14.25" hidden="1" customHeight="1" x14ac:dyDescent="0.25">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row>
    <row r="171" spans="1:26" ht="14.25" hidden="1" customHeight="1" x14ac:dyDescent="0.25">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spans="1:26" ht="14.25" hidden="1" customHeight="1" x14ac:dyDescent="0.25">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row>
    <row r="173" spans="1:26" ht="14.25" hidden="1" customHeight="1" x14ac:dyDescent="0.25">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spans="1:26" ht="14.25" hidden="1" customHeight="1" x14ac:dyDescent="0.25">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row>
    <row r="175" spans="1:26" ht="14.25" hidden="1" customHeight="1" x14ac:dyDescent="0.25">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row>
    <row r="176" spans="1:26" ht="14.25" hidden="1" customHeight="1" x14ac:dyDescent="0.25">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row>
    <row r="177" spans="1:26" ht="14.25" hidden="1" customHeight="1" x14ac:dyDescent="0.25">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row>
    <row r="178" spans="1:26" ht="14.25" hidden="1" customHeight="1" x14ac:dyDescent="0.25">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row>
    <row r="179" spans="1:26" ht="14.25" hidden="1" customHeight="1" x14ac:dyDescent="0.25">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row>
    <row r="180" spans="1:26" ht="14.25" hidden="1" customHeight="1" x14ac:dyDescent="0.25">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row>
    <row r="181" spans="1:26" ht="14.25" hidden="1" customHeight="1" x14ac:dyDescent="0.25">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spans="1:26" ht="14.25" hidden="1" customHeight="1" x14ac:dyDescent="0.25">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row>
    <row r="183" spans="1:26" ht="14.25" hidden="1" customHeight="1" x14ac:dyDescent="0.25">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spans="1:26" ht="14.25" hidden="1" customHeight="1" x14ac:dyDescent="0.25">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row>
    <row r="185" spans="1:26" ht="14.25" hidden="1" customHeight="1" x14ac:dyDescent="0.25">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spans="1:26" ht="14.25" hidden="1" customHeight="1" x14ac:dyDescent="0.25">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spans="1:26" ht="14.25" hidden="1" customHeight="1" x14ac:dyDescent="0.25">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spans="1:26" ht="14.25" hidden="1" customHeight="1" x14ac:dyDescent="0.25">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spans="1:26" ht="14.25" hidden="1" customHeight="1" x14ac:dyDescent="0.25">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spans="1:26" ht="14.25" hidden="1" customHeight="1" x14ac:dyDescent="0.25">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spans="1:26" ht="14.25" hidden="1" customHeight="1" x14ac:dyDescent="0.25">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spans="1:26" ht="14.25" hidden="1" customHeight="1" x14ac:dyDescent="0.25">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spans="1:26" ht="14.25" hidden="1" customHeight="1" x14ac:dyDescent="0.25">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spans="1:26" ht="14.25" hidden="1" customHeight="1" x14ac:dyDescent="0.25">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spans="1:26" ht="14.25" hidden="1" customHeight="1" x14ac:dyDescent="0.25">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spans="1:26" ht="14.25" hidden="1" customHeight="1" x14ac:dyDescent="0.25">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spans="1:26" ht="14.25" hidden="1" customHeight="1" x14ac:dyDescent="0.25">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spans="1:26" ht="14.25" hidden="1" customHeight="1" x14ac:dyDescent="0.25">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spans="1:26" ht="14.25" hidden="1" customHeight="1" x14ac:dyDescent="0.25">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spans="1:26" ht="14.25" hidden="1" customHeight="1" x14ac:dyDescent="0.25">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row r="201" spans="1:26" ht="14.25" hidden="1" customHeight="1" x14ac:dyDescent="0.25">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row>
    <row r="202" spans="1:26" ht="14.25" hidden="1" customHeight="1" x14ac:dyDescent="0.25">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row>
    <row r="203" spans="1:26" ht="14.25" hidden="1" customHeight="1" x14ac:dyDescent="0.25">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row>
    <row r="204" spans="1:26" ht="14.25" hidden="1" customHeight="1" x14ac:dyDescent="0.25">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row>
    <row r="205" spans="1:26" ht="14.25" hidden="1" customHeight="1" x14ac:dyDescent="0.25">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row>
    <row r="206" spans="1:26" ht="14.25" hidden="1" customHeight="1" x14ac:dyDescent="0.25">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row>
    <row r="207" spans="1:26" ht="14.25" hidden="1" customHeight="1" x14ac:dyDescent="0.25">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row>
    <row r="208" spans="1:26" ht="14.25" hidden="1" customHeight="1" x14ac:dyDescent="0.25">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row>
    <row r="209" spans="1:26" ht="14.25" hidden="1" customHeight="1" x14ac:dyDescent="0.25">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row>
    <row r="210" spans="1:26" ht="14.25" hidden="1" customHeight="1" x14ac:dyDescent="0.2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row>
    <row r="211" spans="1:26" ht="14.25" hidden="1" customHeight="1" x14ac:dyDescent="0.25">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row>
    <row r="212" spans="1:26" ht="14.25" hidden="1" customHeight="1" x14ac:dyDescent="0.25">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row>
    <row r="213" spans="1:26" ht="14.25" hidden="1" customHeight="1" x14ac:dyDescent="0.25">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row>
    <row r="214" spans="1:26" ht="14.25" hidden="1" customHeight="1" x14ac:dyDescent="0.25">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row>
    <row r="215" spans="1:26" ht="14.25" hidden="1" customHeight="1" x14ac:dyDescent="0.25">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row>
    <row r="216" spans="1:26" ht="14.25" hidden="1" customHeight="1" x14ac:dyDescent="0.25">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row>
    <row r="217" spans="1:26" ht="14.25" hidden="1" customHeight="1" x14ac:dyDescent="0.25">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row>
    <row r="218" spans="1:26" ht="14.25" hidden="1" customHeight="1" x14ac:dyDescent="0.25">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row>
    <row r="219" spans="1:26" ht="14.25" hidden="1" customHeight="1" x14ac:dyDescent="0.25">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row>
    <row r="220" spans="1:26" ht="14.25" hidden="1" customHeight="1" x14ac:dyDescent="0.25">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row>
    <row r="221" spans="1:26" ht="14.25" hidden="1" customHeight="1" x14ac:dyDescent="0.25">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row>
    <row r="222" spans="1:26" ht="14.25" hidden="1" customHeight="1" x14ac:dyDescent="0.25">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row>
    <row r="223" spans="1:26" ht="14.25" hidden="1" customHeight="1" x14ac:dyDescent="0.25">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row>
    <row r="224" spans="1:26" ht="14.25" hidden="1" customHeight="1" x14ac:dyDescent="0.25">
      <c r="A224" s="94"/>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row>
    <row r="225" spans="1:26" ht="14.25" hidden="1" customHeight="1" x14ac:dyDescent="0.25">
      <c r="A225" s="94"/>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row>
    <row r="226" spans="1:26" ht="14.25" hidden="1" customHeight="1" x14ac:dyDescent="0.25">
      <c r="A226" s="94"/>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row>
    <row r="227" spans="1:26" ht="14.25" hidden="1" customHeight="1" x14ac:dyDescent="0.25">
      <c r="A227" s="94"/>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row>
    <row r="228" spans="1:26" ht="14.25" hidden="1" customHeight="1" x14ac:dyDescent="0.25">
      <c r="A228" s="94"/>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row>
    <row r="229" spans="1:26" ht="14.25" hidden="1" customHeight="1" x14ac:dyDescent="0.25">
      <c r="A229" s="94"/>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row>
    <row r="230" spans="1:26" ht="15.75" hidden="1" customHeight="1" x14ac:dyDescent="0.25">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row>
    <row r="231" spans="1:26" ht="15.75" hidden="1" customHeight="1" x14ac:dyDescent="0.25">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row>
    <row r="232" spans="1:26" ht="15.75" hidden="1" customHeight="1" x14ac:dyDescent="0.25">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row>
    <row r="233" spans="1:26" ht="15.75" hidden="1" customHeight="1" x14ac:dyDescent="0.25">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row>
    <row r="234" spans="1:26" ht="15.75" hidden="1" customHeight="1" x14ac:dyDescent="0.25">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row>
    <row r="235" spans="1:26" ht="15.75" hidden="1" customHeight="1" x14ac:dyDescent="0.2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row>
    <row r="236" spans="1:26" ht="15.75" hidden="1" customHeight="1" x14ac:dyDescent="0.25">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row>
    <row r="237" spans="1:26" ht="15.75" hidden="1" customHeight="1" x14ac:dyDescent="0.2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row>
    <row r="238" spans="1:26" ht="15.75" hidden="1" customHeight="1" x14ac:dyDescent="0.25">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row>
    <row r="239" spans="1:26" ht="15.75" hidden="1" customHeight="1" x14ac:dyDescent="0.25">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row>
    <row r="240" spans="1:26" ht="15.75" hidden="1" customHeight="1" x14ac:dyDescent="0.25">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row>
    <row r="241" spans="1:26" ht="15.75" hidden="1" customHeight="1" x14ac:dyDescent="0.25">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row>
    <row r="242" spans="1:26" ht="15.75" hidden="1" customHeight="1" x14ac:dyDescent="0.25">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row>
    <row r="243" spans="1:26" ht="15.75" hidden="1" customHeight="1" x14ac:dyDescent="0.25">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row>
    <row r="244" spans="1:26" ht="15.75" hidden="1" customHeight="1" x14ac:dyDescent="0.25">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row>
    <row r="245" spans="1:26" ht="15.75" hidden="1" customHeight="1" x14ac:dyDescent="0.2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row>
    <row r="246" spans="1:26" ht="15.75" hidden="1" customHeight="1" x14ac:dyDescent="0.25">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row>
    <row r="247" spans="1:26" ht="15.75" hidden="1" customHeight="1" x14ac:dyDescent="0.25">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row>
    <row r="248" spans="1:26" ht="15.75" hidden="1" customHeight="1" x14ac:dyDescent="0.25">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row>
    <row r="249" spans="1:26" ht="15.75" hidden="1" customHeight="1" x14ac:dyDescent="0.25">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row>
    <row r="250" spans="1:26" ht="15.75" hidden="1" customHeight="1" x14ac:dyDescent="0.25">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row>
    <row r="251" spans="1:26" ht="15.75" hidden="1" customHeight="1" x14ac:dyDescent="0.2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row>
    <row r="252" spans="1:26" ht="15.75" hidden="1" customHeight="1" x14ac:dyDescent="0.25">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row>
    <row r="253" spans="1:26" ht="15.75" hidden="1" customHeight="1" x14ac:dyDescent="0.25">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row>
    <row r="254" spans="1:26" ht="15.75" hidden="1" customHeight="1" x14ac:dyDescent="0.25">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row>
    <row r="255" spans="1:26" ht="15.75" hidden="1" customHeight="1" x14ac:dyDescent="0.2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row>
    <row r="256" spans="1:26" ht="15.75" hidden="1" customHeight="1" x14ac:dyDescent="0.25">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row>
    <row r="257" spans="1:26" ht="15.75" hidden="1" customHeight="1" x14ac:dyDescent="0.25">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row>
    <row r="258" spans="1:26" ht="15.75" hidden="1" customHeight="1" x14ac:dyDescent="0.25">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row>
    <row r="259" spans="1:26" ht="15.75" hidden="1" customHeight="1" x14ac:dyDescent="0.25">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row>
    <row r="260" spans="1:26" ht="15.75" hidden="1" customHeight="1" x14ac:dyDescent="0.25">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row>
    <row r="261" spans="1:26" ht="15.75" hidden="1" customHeight="1" x14ac:dyDescent="0.25">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row>
    <row r="262" spans="1:26" ht="15.75" hidden="1" customHeight="1" x14ac:dyDescent="0.25">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row>
    <row r="263" spans="1:26" ht="15.75" hidden="1" customHeight="1" x14ac:dyDescent="0.25">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row>
    <row r="264" spans="1:26" ht="15.75" hidden="1" customHeight="1" x14ac:dyDescent="0.25">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row>
    <row r="265" spans="1:26" ht="15.75" hidden="1" customHeight="1" x14ac:dyDescent="0.25">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row>
    <row r="266" spans="1:26" ht="15.75" hidden="1" customHeight="1" x14ac:dyDescent="0.25">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row>
    <row r="267" spans="1:26" ht="15.75" hidden="1" customHeight="1" x14ac:dyDescent="0.25">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row>
    <row r="268" spans="1:26" ht="15.75" hidden="1" customHeight="1" x14ac:dyDescent="0.25">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row>
    <row r="269" spans="1:26" ht="15.75" hidden="1" customHeight="1" x14ac:dyDescent="0.25">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row>
    <row r="270" spans="1:26" ht="15.75" hidden="1" customHeight="1" x14ac:dyDescent="0.25">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row>
    <row r="271" spans="1:26" ht="15.75" hidden="1" customHeight="1" x14ac:dyDescent="0.25">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row>
    <row r="272" spans="1:26" ht="15.75" hidden="1" customHeight="1" x14ac:dyDescent="0.25">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row>
    <row r="273" spans="1:26" ht="15.75" hidden="1" customHeight="1" x14ac:dyDescent="0.25">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row>
    <row r="274" spans="1:26" ht="15.75" hidden="1" customHeight="1" x14ac:dyDescent="0.25">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row>
    <row r="275" spans="1:26" ht="15.75" hidden="1" customHeight="1" x14ac:dyDescent="0.25">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row>
    <row r="276" spans="1:26" ht="15.75" hidden="1" customHeight="1" x14ac:dyDescent="0.25">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row>
    <row r="277" spans="1:26" ht="15.75" hidden="1" customHeight="1" x14ac:dyDescent="0.25">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row>
    <row r="278" spans="1:26" ht="15.75" hidden="1" customHeight="1" x14ac:dyDescent="0.25">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row>
    <row r="279" spans="1:26" ht="15.75" hidden="1" customHeight="1" x14ac:dyDescent="0.25">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row>
    <row r="280" spans="1:26" ht="15.75" hidden="1" customHeight="1" x14ac:dyDescent="0.25">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row>
    <row r="281" spans="1:26" ht="15.75" hidden="1" customHeight="1" x14ac:dyDescent="0.25">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row>
    <row r="282" spans="1:26" ht="15.75" hidden="1" customHeight="1" x14ac:dyDescent="0.25">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row>
    <row r="283" spans="1:26" ht="15.75" hidden="1" customHeight="1" x14ac:dyDescent="0.25">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row>
    <row r="284" spans="1:26" ht="15.75" hidden="1" customHeight="1" x14ac:dyDescent="0.25">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row>
    <row r="285" spans="1:26" ht="15.75" hidden="1" customHeight="1" x14ac:dyDescent="0.25">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row>
    <row r="286" spans="1:26" ht="15.75" hidden="1" customHeight="1" x14ac:dyDescent="0.25">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row>
    <row r="287" spans="1:26" ht="15.75" hidden="1" customHeight="1" x14ac:dyDescent="0.25">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row>
    <row r="288" spans="1:26" ht="15.75" hidden="1" customHeight="1" x14ac:dyDescent="0.25">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row>
    <row r="289" spans="1:26" ht="15.75" hidden="1" customHeight="1" x14ac:dyDescent="0.25">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row>
    <row r="290" spans="1:26" ht="15.75" hidden="1" customHeight="1" x14ac:dyDescent="0.25">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row>
    <row r="291" spans="1:26" ht="15.75" hidden="1" customHeight="1" x14ac:dyDescent="0.25">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row>
    <row r="292" spans="1:26" ht="15.75" hidden="1" customHeight="1" x14ac:dyDescent="0.25">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row>
    <row r="293" spans="1:26" ht="15.75" hidden="1" customHeight="1" x14ac:dyDescent="0.25">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row>
    <row r="294" spans="1:26" ht="15.75" hidden="1" customHeight="1" x14ac:dyDescent="0.25">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row>
    <row r="295" spans="1:26" ht="15.75" hidden="1" customHeight="1" x14ac:dyDescent="0.25">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row>
    <row r="296" spans="1:26" ht="15.75" hidden="1" customHeight="1" x14ac:dyDescent="0.25">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row>
    <row r="297" spans="1:26" ht="15.75" hidden="1" customHeight="1" x14ac:dyDescent="0.25">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row>
    <row r="298" spans="1:26" ht="15.75" hidden="1" customHeight="1" x14ac:dyDescent="0.25">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row>
    <row r="299" spans="1:26" ht="15.75" hidden="1" customHeight="1" x14ac:dyDescent="0.25">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row>
    <row r="300" spans="1:26" ht="15.75" hidden="1" customHeight="1" x14ac:dyDescent="0.25">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row>
    <row r="301" spans="1:26" ht="15.75" hidden="1" customHeight="1" x14ac:dyDescent="0.25">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row>
    <row r="302" spans="1:26" ht="15.75" hidden="1" customHeight="1" x14ac:dyDescent="0.25">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row>
    <row r="303" spans="1:26" ht="15.75" hidden="1" customHeight="1" x14ac:dyDescent="0.25">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row>
    <row r="304" spans="1:26" ht="15.75" hidden="1" customHeight="1" x14ac:dyDescent="0.25">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row>
    <row r="305" spans="1:26" ht="15.75" hidden="1" customHeight="1" x14ac:dyDescent="0.25">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row>
    <row r="306" spans="1:26" ht="15.75" hidden="1" customHeight="1" x14ac:dyDescent="0.25">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row>
    <row r="307" spans="1:26" ht="15.75" hidden="1" customHeight="1" x14ac:dyDescent="0.25">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row>
    <row r="308" spans="1:26" ht="15.75" hidden="1" customHeight="1" x14ac:dyDescent="0.25">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row>
    <row r="309" spans="1:26" ht="15.75" hidden="1" customHeight="1" x14ac:dyDescent="0.25">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row>
    <row r="310" spans="1:26" ht="15.75" hidden="1" customHeight="1" x14ac:dyDescent="0.25">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row>
    <row r="311" spans="1:26" ht="15.75" hidden="1" customHeight="1" x14ac:dyDescent="0.25">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row>
    <row r="312" spans="1:26" ht="15.75" hidden="1" customHeight="1" x14ac:dyDescent="0.25">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row>
    <row r="313" spans="1:26" ht="15.75" hidden="1" customHeight="1" x14ac:dyDescent="0.25">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row>
    <row r="314" spans="1:26" ht="15.75" hidden="1" customHeight="1" x14ac:dyDescent="0.25">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row>
    <row r="315" spans="1:26" ht="15.75" hidden="1" customHeight="1" x14ac:dyDescent="0.25">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row>
    <row r="316" spans="1:26" ht="15.75" hidden="1" customHeight="1" x14ac:dyDescent="0.25">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row>
    <row r="317" spans="1:26" ht="15.75" hidden="1" customHeight="1" x14ac:dyDescent="0.25">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row>
    <row r="318" spans="1:26" ht="15.75" hidden="1" customHeight="1" x14ac:dyDescent="0.25">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row>
    <row r="319" spans="1:26" ht="15.75" hidden="1" customHeight="1" x14ac:dyDescent="0.25">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row>
    <row r="320" spans="1:26" ht="15.75" hidden="1" customHeight="1" x14ac:dyDescent="0.25">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row>
    <row r="321" spans="1:26" ht="15.75" hidden="1" customHeight="1" x14ac:dyDescent="0.25">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row>
    <row r="322" spans="1:26" ht="15.75" hidden="1" customHeight="1" x14ac:dyDescent="0.25">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row>
    <row r="323" spans="1:26" ht="15.75" hidden="1" customHeight="1" x14ac:dyDescent="0.25">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row>
    <row r="324" spans="1:26" ht="15.75" hidden="1" customHeight="1" x14ac:dyDescent="0.25">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row>
    <row r="325" spans="1:26" ht="15.75" hidden="1" customHeight="1" x14ac:dyDescent="0.25">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row>
    <row r="326" spans="1:26" ht="15.75" hidden="1" customHeight="1" x14ac:dyDescent="0.25">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row>
    <row r="327" spans="1:26" ht="15.75" hidden="1" customHeight="1" x14ac:dyDescent="0.25">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row>
    <row r="328" spans="1:26" ht="15.75" hidden="1" customHeight="1" x14ac:dyDescent="0.25">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row>
    <row r="329" spans="1:26" ht="15.75" hidden="1" customHeight="1" x14ac:dyDescent="0.25">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row>
    <row r="330" spans="1:26" ht="15.75" hidden="1" customHeight="1" x14ac:dyDescent="0.25">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row>
    <row r="331" spans="1:26" ht="15.75" hidden="1" customHeight="1" x14ac:dyDescent="0.25">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row>
    <row r="332" spans="1:26" ht="15.75" hidden="1" customHeight="1" x14ac:dyDescent="0.25">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row>
    <row r="333" spans="1:26" ht="15.75" hidden="1" customHeight="1" x14ac:dyDescent="0.25">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row>
    <row r="334" spans="1:26" ht="15.75" hidden="1" customHeight="1" x14ac:dyDescent="0.25">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row>
    <row r="335" spans="1:26" ht="15.75" hidden="1" customHeight="1" x14ac:dyDescent="0.25">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row>
    <row r="336" spans="1:26" ht="15.75" hidden="1" customHeight="1" x14ac:dyDescent="0.25">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row>
    <row r="337" spans="1:26" ht="15.75" hidden="1" customHeight="1" x14ac:dyDescent="0.25">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row>
    <row r="338" spans="1:26" ht="15.75" hidden="1" customHeight="1" x14ac:dyDescent="0.25">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row>
    <row r="339" spans="1:26" ht="15.75" hidden="1" customHeight="1" x14ac:dyDescent="0.25">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row>
    <row r="340" spans="1:26" ht="15.75" hidden="1" customHeight="1" x14ac:dyDescent="0.25">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row>
    <row r="341" spans="1:26" ht="15.75" hidden="1" customHeight="1" x14ac:dyDescent="0.25">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row>
    <row r="342" spans="1:26" ht="15.75" hidden="1" customHeight="1" x14ac:dyDescent="0.25">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row>
    <row r="343" spans="1:26" ht="15.75" hidden="1" customHeight="1" x14ac:dyDescent="0.25">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row>
    <row r="344" spans="1:26" ht="15.75" hidden="1" customHeight="1" x14ac:dyDescent="0.25">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row>
    <row r="345" spans="1:26" ht="15.75" hidden="1" customHeight="1" x14ac:dyDescent="0.25">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row>
    <row r="346" spans="1:26" ht="15.75" hidden="1" customHeight="1" x14ac:dyDescent="0.25">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row>
    <row r="347" spans="1:26" ht="15.75" hidden="1" customHeight="1" x14ac:dyDescent="0.25">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row>
    <row r="348" spans="1:26" ht="15.75" hidden="1" customHeight="1" x14ac:dyDescent="0.25">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row>
    <row r="349" spans="1:26" ht="15.75" hidden="1" customHeight="1" x14ac:dyDescent="0.25">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row>
    <row r="350" spans="1:26" ht="15.75" hidden="1" customHeight="1" x14ac:dyDescent="0.25">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row>
    <row r="351" spans="1:26" ht="15.75" hidden="1" customHeight="1" x14ac:dyDescent="0.25">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row>
    <row r="352" spans="1:26" ht="15.75" hidden="1" customHeight="1" x14ac:dyDescent="0.25">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row>
    <row r="353" spans="1:26" ht="15.75" hidden="1" customHeight="1" x14ac:dyDescent="0.25">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row>
    <row r="354" spans="1:26" ht="15.75" hidden="1" customHeight="1" x14ac:dyDescent="0.25">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row>
    <row r="355" spans="1:26" ht="15.75" hidden="1" customHeight="1" x14ac:dyDescent="0.25">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row>
    <row r="356" spans="1:26" ht="15.75" hidden="1" customHeight="1" x14ac:dyDescent="0.25">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row>
    <row r="357" spans="1:26" ht="15.75" hidden="1" customHeight="1" x14ac:dyDescent="0.25">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row>
    <row r="358" spans="1:26" ht="15.75" hidden="1" customHeight="1" x14ac:dyDescent="0.25">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row>
    <row r="359" spans="1:26" ht="15.75" hidden="1" customHeight="1" x14ac:dyDescent="0.25">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row>
    <row r="360" spans="1:26" ht="15.75" hidden="1" customHeight="1" x14ac:dyDescent="0.25">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row>
    <row r="361" spans="1:26" ht="15.75" hidden="1" customHeight="1" x14ac:dyDescent="0.25">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row>
    <row r="362" spans="1:26" ht="15.75" hidden="1" customHeight="1" x14ac:dyDescent="0.25">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row>
    <row r="363" spans="1:26" ht="15.75" hidden="1" customHeight="1" x14ac:dyDescent="0.25">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row>
    <row r="364" spans="1:26" ht="15.75" hidden="1" customHeight="1" x14ac:dyDescent="0.25">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row>
    <row r="365" spans="1:26" ht="15.75" hidden="1" customHeight="1" x14ac:dyDescent="0.25">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row>
    <row r="366" spans="1:26" ht="15.75" hidden="1" customHeight="1" x14ac:dyDescent="0.25">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row>
    <row r="367" spans="1:26" ht="15.75" hidden="1" customHeight="1" x14ac:dyDescent="0.25">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row>
    <row r="368" spans="1:26" ht="15.75" hidden="1" customHeight="1" x14ac:dyDescent="0.25">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row>
    <row r="369" spans="1:26" ht="15.75" hidden="1" customHeight="1" x14ac:dyDescent="0.25">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row>
    <row r="370" spans="1:26" ht="15.75" hidden="1" customHeight="1" x14ac:dyDescent="0.25">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row>
    <row r="371" spans="1:26" ht="15.75" hidden="1" customHeight="1" x14ac:dyDescent="0.25">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row>
    <row r="372" spans="1:26" ht="15.75" hidden="1" customHeight="1" x14ac:dyDescent="0.25">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row>
    <row r="373" spans="1:26" ht="15.75" hidden="1" customHeight="1" x14ac:dyDescent="0.25">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row>
    <row r="374" spans="1:26" ht="15.75" hidden="1" customHeight="1" x14ac:dyDescent="0.25">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row>
    <row r="375" spans="1:26" ht="15.75" hidden="1" customHeight="1" x14ac:dyDescent="0.25">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row>
    <row r="376" spans="1:26" ht="15.75" hidden="1" customHeight="1" x14ac:dyDescent="0.25">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row>
    <row r="377" spans="1:26" ht="15.75" hidden="1" customHeight="1" x14ac:dyDescent="0.25">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row>
    <row r="378" spans="1:26" ht="15.75" hidden="1" customHeight="1" x14ac:dyDescent="0.25">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row>
    <row r="379" spans="1:26" ht="15.75" hidden="1" customHeight="1" x14ac:dyDescent="0.25">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row>
    <row r="380" spans="1:26" ht="15.75" hidden="1" customHeight="1" x14ac:dyDescent="0.25">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row>
    <row r="381" spans="1:26" ht="15.75" hidden="1" customHeight="1" x14ac:dyDescent="0.25">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row>
    <row r="382" spans="1:26" ht="15.75" hidden="1" customHeight="1" x14ac:dyDescent="0.25">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row>
    <row r="383" spans="1:26" ht="15.75" hidden="1" customHeight="1" x14ac:dyDescent="0.25">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row>
    <row r="384" spans="1:26" ht="15.75" hidden="1" customHeight="1" x14ac:dyDescent="0.25">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row>
    <row r="385" spans="1:26" ht="15.75" hidden="1" customHeight="1" x14ac:dyDescent="0.25">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row>
    <row r="386" spans="1:26" ht="15.75" hidden="1" customHeight="1" x14ac:dyDescent="0.25">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row>
    <row r="387" spans="1:26" ht="15.75" hidden="1" customHeight="1" x14ac:dyDescent="0.25">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row>
    <row r="388" spans="1:26" ht="15.75" hidden="1" customHeight="1" x14ac:dyDescent="0.25">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row>
    <row r="389" spans="1:26" ht="15.75" hidden="1" customHeight="1" x14ac:dyDescent="0.25">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row>
    <row r="390" spans="1:26" ht="15.75" hidden="1" customHeight="1" x14ac:dyDescent="0.25">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row>
    <row r="391" spans="1:26" ht="15.75" hidden="1" customHeight="1" x14ac:dyDescent="0.25">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row>
    <row r="392" spans="1:26" ht="15.75" hidden="1" customHeight="1" x14ac:dyDescent="0.25">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row>
    <row r="393" spans="1:26" ht="15.75" hidden="1" customHeight="1" x14ac:dyDescent="0.25">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row>
    <row r="394" spans="1:26" ht="15.75" hidden="1" customHeight="1" x14ac:dyDescent="0.25">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row>
    <row r="395" spans="1:26" ht="15.75" hidden="1" customHeight="1" x14ac:dyDescent="0.25">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row>
    <row r="396" spans="1:26" ht="15.75" hidden="1" customHeight="1" x14ac:dyDescent="0.25">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row>
    <row r="397" spans="1:26" ht="15.75" hidden="1" customHeight="1" x14ac:dyDescent="0.25">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row>
    <row r="398" spans="1:26" ht="15.75" hidden="1" customHeight="1" x14ac:dyDescent="0.25">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row>
    <row r="399" spans="1:26" ht="15.75" hidden="1" customHeight="1" x14ac:dyDescent="0.25">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row>
    <row r="400" spans="1:26" ht="15.75" hidden="1" customHeight="1" x14ac:dyDescent="0.25">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row>
    <row r="401" spans="1:26" ht="15.75" hidden="1" customHeight="1" x14ac:dyDescent="0.25">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row>
    <row r="402" spans="1:26" ht="15.75" hidden="1" customHeight="1" x14ac:dyDescent="0.25">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row>
    <row r="403" spans="1:26" ht="15.75" hidden="1" customHeight="1" x14ac:dyDescent="0.25">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row>
    <row r="404" spans="1:26" ht="15.75" hidden="1" customHeight="1" x14ac:dyDescent="0.25">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row>
    <row r="405" spans="1:26" ht="15.75" hidden="1" customHeight="1" x14ac:dyDescent="0.25">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row>
    <row r="406" spans="1:26" ht="15.75" hidden="1" customHeight="1" x14ac:dyDescent="0.25">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row>
    <row r="407" spans="1:26" ht="15.75" hidden="1" customHeight="1" x14ac:dyDescent="0.25">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row>
    <row r="408" spans="1:26" ht="15.75" hidden="1" customHeight="1" x14ac:dyDescent="0.25">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row>
    <row r="409" spans="1:26" ht="15.75" hidden="1" customHeight="1" x14ac:dyDescent="0.25">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row>
    <row r="410" spans="1:26" ht="15.75" hidden="1" customHeight="1" x14ac:dyDescent="0.25">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row>
    <row r="411" spans="1:26" ht="15.75" hidden="1" customHeight="1" x14ac:dyDescent="0.25">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row>
    <row r="412" spans="1:26" ht="15.75" hidden="1" customHeight="1" x14ac:dyDescent="0.25">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row>
    <row r="413" spans="1:26" ht="15.75" hidden="1" customHeight="1" x14ac:dyDescent="0.25">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row>
    <row r="414" spans="1:26" ht="15.75" hidden="1" customHeight="1" x14ac:dyDescent="0.25">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row>
    <row r="415" spans="1:26" ht="15.75" hidden="1" customHeight="1" x14ac:dyDescent="0.25">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row>
    <row r="416" spans="1:26" ht="15.75" hidden="1" customHeight="1" x14ac:dyDescent="0.25">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row>
    <row r="417" spans="1:26" ht="15.75" hidden="1" customHeight="1" x14ac:dyDescent="0.25">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row>
    <row r="418" spans="1:26" ht="15.75" hidden="1" customHeight="1" x14ac:dyDescent="0.25">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row>
    <row r="419" spans="1:26" ht="15.75" hidden="1" customHeight="1" x14ac:dyDescent="0.25">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row>
    <row r="420" spans="1:26" ht="15.75" hidden="1" customHeight="1" x14ac:dyDescent="0.25">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row>
    <row r="421" spans="1:26" ht="15.75" hidden="1" customHeight="1" x14ac:dyDescent="0.25">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row>
    <row r="422" spans="1:26" ht="15.75" hidden="1" customHeight="1" x14ac:dyDescent="0.25">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row>
    <row r="423" spans="1:26" ht="15.75" hidden="1" customHeight="1" x14ac:dyDescent="0.25">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row>
    <row r="424" spans="1:26" ht="15.75" hidden="1" customHeight="1" x14ac:dyDescent="0.25">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row>
    <row r="425" spans="1:26" ht="15.75" hidden="1" customHeight="1" x14ac:dyDescent="0.25">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row>
    <row r="426" spans="1:26" ht="15.75" hidden="1" customHeight="1" x14ac:dyDescent="0.25">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row>
    <row r="427" spans="1:26" ht="15.75" hidden="1" customHeight="1" x14ac:dyDescent="0.25">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row>
    <row r="428" spans="1:26" ht="15.75" hidden="1" customHeight="1" x14ac:dyDescent="0.25">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row>
    <row r="429" spans="1:26" ht="15.75" hidden="1" customHeight="1" x14ac:dyDescent="0.25">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row>
    <row r="430" spans="1:26" ht="15.75" hidden="1" customHeight="1" x14ac:dyDescent="0.25">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row>
    <row r="431" spans="1:26" ht="15.75" hidden="1" customHeight="1" x14ac:dyDescent="0.25">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row>
    <row r="432" spans="1:26" ht="15.75" hidden="1" customHeight="1" x14ac:dyDescent="0.25">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row>
    <row r="433" spans="1:26" ht="15.75" hidden="1" customHeight="1" x14ac:dyDescent="0.25">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row>
    <row r="434" spans="1:26" ht="15.75" hidden="1" customHeight="1" x14ac:dyDescent="0.25">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row>
    <row r="435" spans="1:26" ht="15.75" hidden="1" customHeight="1" x14ac:dyDescent="0.25">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row>
    <row r="436" spans="1:26" ht="15.75" hidden="1" customHeight="1" x14ac:dyDescent="0.25">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row>
    <row r="437" spans="1:26" ht="15.75" hidden="1" customHeight="1" x14ac:dyDescent="0.25">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row>
    <row r="438" spans="1:26" ht="15.75" hidden="1" customHeight="1" x14ac:dyDescent="0.25">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row>
    <row r="439" spans="1:26" ht="15.75" hidden="1" customHeight="1" x14ac:dyDescent="0.25">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row>
    <row r="440" spans="1:26" ht="15.75" hidden="1" customHeight="1" x14ac:dyDescent="0.25">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row>
    <row r="441" spans="1:26" ht="15.75" hidden="1" customHeight="1" x14ac:dyDescent="0.25">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row>
    <row r="442" spans="1:26" ht="15.75" hidden="1" customHeight="1" x14ac:dyDescent="0.25">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row>
    <row r="443" spans="1:26" ht="15.75" hidden="1" customHeight="1" x14ac:dyDescent="0.25">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row>
    <row r="444" spans="1:26" ht="15.75" hidden="1" customHeight="1" x14ac:dyDescent="0.25">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row>
    <row r="445" spans="1:26" ht="15.75" hidden="1" customHeight="1" x14ac:dyDescent="0.25">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row>
    <row r="446" spans="1:26" ht="15.75" hidden="1" customHeight="1" x14ac:dyDescent="0.25">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row>
    <row r="447" spans="1:26" ht="15.75" hidden="1" customHeight="1" x14ac:dyDescent="0.25">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row>
    <row r="448" spans="1:26" ht="15.75" hidden="1" customHeight="1" x14ac:dyDescent="0.25">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row>
    <row r="449" spans="1:26" ht="15.75" hidden="1" customHeight="1" x14ac:dyDescent="0.25">
      <c r="A449" s="95"/>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row>
    <row r="450" spans="1:26" ht="15.75" hidden="1" customHeight="1" x14ac:dyDescent="0.25">
      <c r="A450" s="95"/>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row>
    <row r="451" spans="1:26" ht="15.75" hidden="1" customHeight="1" x14ac:dyDescent="0.25">
      <c r="A451" s="95"/>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row>
    <row r="452" spans="1:26" ht="15.75" hidden="1" customHeight="1" x14ac:dyDescent="0.25">
      <c r="A452" s="95"/>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row>
    <row r="453" spans="1:26" ht="15.75" hidden="1" customHeight="1" x14ac:dyDescent="0.25">
      <c r="A453" s="95"/>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row>
    <row r="454" spans="1:26" ht="15.75" hidden="1" customHeight="1" x14ac:dyDescent="0.25">
      <c r="A454" s="95"/>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row>
    <row r="455" spans="1:26" ht="15.75" hidden="1" customHeight="1" x14ac:dyDescent="0.25">
      <c r="A455" s="95"/>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row>
    <row r="456" spans="1:26" ht="15.75" hidden="1" customHeight="1" x14ac:dyDescent="0.25">
      <c r="A456" s="95"/>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row>
    <row r="457" spans="1:26" ht="15.75" hidden="1" customHeight="1" x14ac:dyDescent="0.25">
      <c r="A457" s="95"/>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row>
    <row r="458" spans="1:26" ht="15.75" hidden="1" customHeight="1" x14ac:dyDescent="0.25">
      <c r="A458" s="95"/>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row>
    <row r="459" spans="1:26" ht="15.75" hidden="1" customHeight="1" x14ac:dyDescent="0.25">
      <c r="A459" s="95"/>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row>
    <row r="460" spans="1:26" ht="15.75" hidden="1" customHeight="1" x14ac:dyDescent="0.25">
      <c r="A460" s="95"/>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row>
    <row r="461" spans="1:26" ht="15.75" hidden="1" customHeight="1" x14ac:dyDescent="0.25">
      <c r="A461" s="95"/>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row>
    <row r="462" spans="1:26" ht="15.75" hidden="1" customHeight="1" x14ac:dyDescent="0.25">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row>
    <row r="463" spans="1:26" ht="15.75" hidden="1" customHeight="1" x14ac:dyDescent="0.25">
      <c r="A463" s="95"/>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row>
    <row r="464" spans="1:26" ht="15.75" hidden="1" customHeight="1" x14ac:dyDescent="0.25">
      <c r="A464" s="95"/>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row>
    <row r="465" spans="1:26" ht="15.75" hidden="1" customHeight="1" x14ac:dyDescent="0.25">
      <c r="A465" s="95"/>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row>
    <row r="466" spans="1:26" ht="15.75" hidden="1" customHeight="1" x14ac:dyDescent="0.25">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row>
    <row r="467" spans="1:26" ht="15.75" hidden="1" customHeight="1" x14ac:dyDescent="0.25">
      <c r="A467" s="95"/>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row>
    <row r="468" spans="1:26" ht="15.75" hidden="1" customHeight="1" x14ac:dyDescent="0.25">
      <c r="A468" s="95"/>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row>
    <row r="469" spans="1:26" ht="15.75" hidden="1" customHeight="1" x14ac:dyDescent="0.25">
      <c r="A469" s="95"/>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row>
    <row r="470" spans="1:26" ht="15.75" hidden="1" customHeight="1" x14ac:dyDescent="0.25">
      <c r="A470" s="95"/>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row>
    <row r="471" spans="1:26" ht="15.75" hidden="1" customHeight="1" x14ac:dyDescent="0.25">
      <c r="A471" s="95"/>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row>
    <row r="472" spans="1:26" ht="15.75" hidden="1" customHeight="1" x14ac:dyDescent="0.25">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row>
    <row r="473" spans="1:26" ht="15.75" hidden="1" customHeight="1" x14ac:dyDescent="0.25">
      <c r="A473" s="95"/>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row>
    <row r="474" spans="1:26" ht="15.75" hidden="1" customHeight="1" x14ac:dyDescent="0.25">
      <c r="A474" s="95"/>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row>
    <row r="475" spans="1:26" ht="15.75" hidden="1" customHeight="1" x14ac:dyDescent="0.25">
      <c r="A475" s="95"/>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row>
    <row r="476" spans="1:26" ht="15.75" hidden="1" customHeight="1" x14ac:dyDescent="0.25">
      <c r="A476" s="95"/>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row>
    <row r="477" spans="1:26" ht="15.75" hidden="1" customHeight="1" x14ac:dyDescent="0.25">
      <c r="A477" s="95"/>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row>
    <row r="478" spans="1:26" ht="15.75" hidden="1" customHeight="1" x14ac:dyDescent="0.25">
      <c r="A478" s="95"/>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row>
    <row r="479" spans="1:26" ht="15.75" hidden="1" customHeight="1" x14ac:dyDescent="0.25">
      <c r="A479" s="95"/>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row>
    <row r="480" spans="1:26" ht="15.75" hidden="1" customHeight="1" x14ac:dyDescent="0.25">
      <c r="A480" s="95"/>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row>
    <row r="481" spans="1:26" ht="15.75" hidden="1" customHeight="1" x14ac:dyDescent="0.25">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row>
    <row r="482" spans="1:26" ht="15.75" hidden="1" customHeight="1" x14ac:dyDescent="0.25">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row>
    <row r="483" spans="1:26" ht="15.75" hidden="1" customHeight="1" x14ac:dyDescent="0.25">
      <c r="A483" s="95"/>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row>
    <row r="484" spans="1:26" ht="15.75" hidden="1" customHeight="1" x14ac:dyDescent="0.25">
      <c r="A484" s="95"/>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row>
    <row r="485" spans="1:26" ht="15.75" hidden="1" customHeight="1" x14ac:dyDescent="0.25">
      <c r="A485" s="95"/>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row>
    <row r="486" spans="1:26" ht="15.75" hidden="1" customHeight="1" x14ac:dyDescent="0.25">
      <c r="A486" s="95"/>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row>
    <row r="487" spans="1:26" ht="15.75" hidden="1" customHeight="1" x14ac:dyDescent="0.25">
      <c r="A487" s="95"/>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row>
    <row r="488" spans="1:26" ht="15.75" hidden="1" customHeight="1" x14ac:dyDescent="0.25">
      <c r="A488" s="95"/>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row>
    <row r="489" spans="1:26" ht="15.75" hidden="1" customHeight="1" x14ac:dyDescent="0.25">
      <c r="A489" s="95"/>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row>
    <row r="490" spans="1:26" ht="15.75" hidden="1" customHeight="1" x14ac:dyDescent="0.25">
      <c r="A490" s="95"/>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row>
    <row r="491" spans="1:26" ht="15.75" hidden="1" customHeight="1" x14ac:dyDescent="0.25">
      <c r="A491" s="95"/>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row>
    <row r="492" spans="1:26" ht="15.75" hidden="1" customHeight="1" x14ac:dyDescent="0.25">
      <c r="A492" s="95"/>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row>
    <row r="493" spans="1:26" ht="15.75" hidden="1" customHeight="1" x14ac:dyDescent="0.25">
      <c r="A493" s="95"/>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row>
    <row r="494" spans="1:26" ht="15.75" hidden="1" customHeight="1" x14ac:dyDescent="0.25">
      <c r="A494" s="95"/>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row>
    <row r="495" spans="1:26" ht="15.75" hidden="1" customHeight="1" x14ac:dyDescent="0.25">
      <c r="A495" s="95"/>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row>
    <row r="496" spans="1:26" ht="15.75" hidden="1" customHeight="1" x14ac:dyDescent="0.25">
      <c r="A496" s="95"/>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row>
    <row r="497" spans="1:26" ht="15.75" hidden="1" customHeight="1" x14ac:dyDescent="0.25">
      <c r="A497" s="95"/>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row>
    <row r="498" spans="1:26" ht="15.75" hidden="1" customHeight="1" x14ac:dyDescent="0.25">
      <c r="A498" s="95"/>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row>
    <row r="499" spans="1:26" ht="15.75" hidden="1" customHeight="1" x14ac:dyDescent="0.25">
      <c r="A499" s="95"/>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row>
    <row r="500" spans="1:26" ht="15.75" hidden="1" customHeight="1" x14ac:dyDescent="0.25">
      <c r="A500" s="95"/>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row>
    <row r="501" spans="1:26" ht="15.75" hidden="1" customHeight="1" x14ac:dyDescent="0.25">
      <c r="A501" s="95"/>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row>
    <row r="502" spans="1:26" ht="15.75" hidden="1" customHeight="1" x14ac:dyDescent="0.25">
      <c r="A502" s="95"/>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row>
    <row r="503" spans="1:26" ht="15.75" hidden="1" customHeight="1" x14ac:dyDescent="0.25">
      <c r="A503" s="95"/>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row>
    <row r="504" spans="1:26" ht="15.75" hidden="1" customHeight="1" x14ac:dyDescent="0.25">
      <c r="A504" s="95"/>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row>
    <row r="505" spans="1:26" ht="15.75" hidden="1" customHeight="1" x14ac:dyDescent="0.25">
      <c r="A505" s="95"/>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row>
    <row r="506" spans="1:26" ht="15.75" hidden="1" customHeight="1" x14ac:dyDescent="0.25">
      <c r="A506" s="95"/>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row>
    <row r="507" spans="1:26" ht="15.75" hidden="1" customHeight="1" x14ac:dyDescent="0.25">
      <c r="A507" s="95"/>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row>
    <row r="508" spans="1:26" ht="15.75" hidden="1" customHeight="1" x14ac:dyDescent="0.25">
      <c r="A508" s="95"/>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row>
    <row r="509" spans="1:26" ht="15.75" hidden="1" customHeight="1" x14ac:dyDescent="0.25">
      <c r="A509" s="95"/>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row>
    <row r="510" spans="1:26" ht="15.75" hidden="1" customHeight="1" x14ac:dyDescent="0.25">
      <c r="A510" s="95"/>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row>
    <row r="511" spans="1:26" ht="15.75" hidden="1" customHeight="1" x14ac:dyDescent="0.25">
      <c r="A511" s="95"/>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row>
    <row r="512" spans="1:26" ht="15.75" hidden="1" customHeight="1" x14ac:dyDescent="0.25">
      <c r="A512" s="95"/>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row>
    <row r="513" spans="1:26" ht="15.75" hidden="1" customHeight="1" x14ac:dyDescent="0.25">
      <c r="A513" s="95"/>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row>
    <row r="514" spans="1:26" ht="15.75" hidden="1" customHeight="1" x14ac:dyDescent="0.25">
      <c r="A514" s="95"/>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row>
    <row r="515" spans="1:26" ht="15.75" hidden="1" customHeight="1" x14ac:dyDescent="0.25">
      <c r="A515" s="95"/>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row>
    <row r="516" spans="1:26" ht="15.75" hidden="1" customHeight="1" x14ac:dyDescent="0.25">
      <c r="A516" s="95"/>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row>
    <row r="517" spans="1:26" ht="15.75" hidden="1" customHeight="1" x14ac:dyDescent="0.25">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row>
    <row r="518" spans="1:26" ht="15.75" hidden="1" customHeight="1" x14ac:dyDescent="0.25">
      <c r="A518" s="95"/>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row>
    <row r="519" spans="1:26" ht="15.75" hidden="1" customHeight="1" x14ac:dyDescent="0.25">
      <c r="A519" s="95"/>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row>
    <row r="520" spans="1:26" ht="15.75" hidden="1" customHeight="1" x14ac:dyDescent="0.25">
      <c r="A520" s="95"/>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row>
    <row r="521" spans="1:26" ht="15.75" hidden="1" customHeight="1" x14ac:dyDescent="0.25">
      <c r="A521" s="95"/>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row>
    <row r="522" spans="1:26" ht="15.75" hidden="1" customHeight="1" x14ac:dyDescent="0.25">
      <c r="A522" s="95"/>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row>
    <row r="523" spans="1:26" ht="15.75" hidden="1" customHeight="1" x14ac:dyDescent="0.25">
      <c r="A523" s="95"/>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row>
    <row r="524" spans="1:26" ht="15.75" hidden="1" customHeight="1" x14ac:dyDescent="0.25">
      <c r="A524" s="95"/>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row>
    <row r="525" spans="1:26" ht="15.75" hidden="1" customHeight="1" x14ac:dyDescent="0.25">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row>
    <row r="526" spans="1:26" ht="15.75" hidden="1" customHeight="1" x14ac:dyDescent="0.25">
      <c r="A526" s="95"/>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row>
    <row r="527" spans="1:26" ht="15.75" hidden="1" customHeight="1" x14ac:dyDescent="0.25">
      <c r="A527" s="95"/>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row>
    <row r="528" spans="1:26" ht="15.75" hidden="1" customHeight="1" x14ac:dyDescent="0.25">
      <c r="A528" s="95"/>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row>
    <row r="529" spans="1:26" ht="15.75" hidden="1" customHeight="1" x14ac:dyDescent="0.25">
      <c r="A529" s="95"/>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row>
    <row r="530" spans="1:26" ht="15.75" hidden="1" customHeight="1" x14ac:dyDescent="0.25">
      <c r="A530" s="95"/>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row>
    <row r="531" spans="1:26" ht="15.75" hidden="1" customHeight="1" x14ac:dyDescent="0.25">
      <c r="A531" s="95"/>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row>
    <row r="532" spans="1:26" ht="15.75" hidden="1" customHeight="1" x14ac:dyDescent="0.25">
      <c r="A532" s="95"/>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row>
    <row r="533" spans="1:26" ht="15.75" hidden="1" customHeight="1" x14ac:dyDescent="0.25">
      <c r="A533" s="95"/>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row>
    <row r="534" spans="1:26" ht="15.75" hidden="1" customHeight="1" x14ac:dyDescent="0.25">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row>
    <row r="535" spans="1:26" ht="15.75" hidden="1" customHeight="1" x14ac:dyDescent="0.25">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row>
    <row r="536" spans="1:26" ht="15.75" hidden="1" customHeight="1" x14ac:dyDescent="0.25">
      <c r="A536" s="95"/>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row>
    <row r="537" spans="1:26" ht="15.75" hidden="1" customHeight="1" x14ac:dyDescent="0.25">
      <c r="A537" s="95"/>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row>
    <row r="538" spans="1:26" ht="15.75" hidden="1" customHeight="1" x14ac:dyDescent="0.25">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row>
    <row r="539" spans="1:26" ht="15.75" hidden="1" customHeight="1" x14ac:dyDescent="0.25">
      <c r="A539" s="95"/>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row>
    <row r="540" spans="1:26" ht="15.75" hidden="1" customHeight="1" x14ac:dyDescent="0.25">
      <c r="A540" s="95"/>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row>
    <row r="541" spans="1:26" ht="15.75" hidden="1" customHeight="1" x14ac:dyDescent="0.25">
      <c r="A541" s="95"/>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row>
    <row r="542" spans="1:26" ht="15.75" hidden="1" customHeight="1" x14ac:dyDescent="0.25">
      <c r="A542" s="95"/>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row>
    <row r="543" spans="1:26" ht="15.75" hidden="1" customHeight="1" x14ac:dyDescent="0.25">
      <c r="A543" s="95"/>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row>
    <row r="544" spans="1:26" ht="15.75" hidden="1" customHeight="1" x14ac:dyDescent="0.25">
      <c r="A544" s="95"/>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row>
    <row r="545" spans="1:26" ht="15.75" hidden="1" customHeight="1" x14ac:dyDescent="0.25">
      <c r="A545" s="95"/>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row>
    <row r="546" spans="1:26" ht="15.75" hidden="1" customHeight="1" x14ac:dyDescent="0.25">
      <c r="A546" s="95"/>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row>
    <row r="547" spans="1:26" ht="15.75" hidden="1" customHeight="1" x14ac:dyDescent="0.25">
      <c r="A547" s="95"/>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row>
    <row r="548" spans="1:26" ht="15.75" hidden="1" customHeight="1" x14ac:dyDescent="0.25">
      <c r="A548" s="95"/>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row>
    <row r="549" spans="1:26" ht="15.75" hidden="1" customHeight="1" x14ac:dyDescent="0.25">
      <c r="A549" s="95"/>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row>
    <row r="550" spans="1:26" ht="15.75" hidden="1" customHeight="1" x14ac:dyDescent="0.25">
      <c r="A550" s="95"/>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row>
    <row r="551" spans="1:26" ht="15.75" hidden="1" customHeight="1" x14ac:dyDescent="0.25">
      <c r="A551" s="95"/>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row>
    <row r="552" spans="1:26" ht="15.75" hidden="1" customHeight="1" x14ac:dyDescent="0.25">
      <c r="A552" s="95"/>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row>
    <row r="553" spans="1:26" ht="15.75" hidden="1" customHeight="1" x14ac:dyDescent="0.25">
      <c r="A553" s="95"/>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row>
    <row r="554" spans="1:26" ht="15.75" hidden="1" customHeight="1" x14ac:dyDescent="0.25">
      <c r="A554" s="95"/>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row>
    <row r="555" spans="1:26" ht="15.75" hidden="1" customHeight="1" x14ac:dyDescent="0.25">
      <c r="A555" s="95"/>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row>
    <row r="556" spans="1:26" ht="15.75" hidden="1" customHeight="1" x14ac:dyDescent="0.25">
      <c r="A556" s="95"/>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row>
    <row r="557" spans="1:26" ht="15.75" hidden="1" customHeight="1" x14ac:dyDescent="0.25">
      <c r="A557" s="95"/>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row>
    <row r="558" spans="1:26" ht="15.75" hidden="1" customHeight="1" x14ac:dyDescent="0.25">
      <c r="A558" s="95"/>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row>
    <row r="559" spans="1:26" ht="15.75" hidden="1" customHeight="1" x14ac:dyDescent="0.25">
      <c r="A559" s="95"/>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row>
    <row r="560" spans="1:26" ht="15.75" hidden="1" customHeight="1" x14ac:dyDescent="0.25">
      <c r="A560" s="95"/>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row>
    <row r="561" spans="1:26" ht="15.75" hidden="1" customHeight="1" x14ac:dyDescent="0.25">
      <c r="A561" s="95"/>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row>
    <row r="562" spans="1:26" ht="15.75" hidden="1" customHeight="1" x14ac:dyDescent="0.25">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row>
    <row r="563" spans="1:26" ht="15.75" hidden="1" customHeight="1" x14ac:dyDescent="0.25">
      <c r="A563" s="95"/>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row>
    <row r="564" spans="1:26" ht="15.75" hidden="1" customHeight="1" x14ac:dyDescent="0.25">
      <c r="A564" s="95"/>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row>
    <row r="565" spans="1:26" ht="15.75" hidden="1" customHeight="1" x14ac:dyDescent="0.25">
      <c r="A565" s="95"/>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row>
    <row r="566" spans="1:26" ht="15.75" hidden="1" customHeight="1" x14ac:dyDescent="0.25">
      <c r="A566" s="95"/>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row>
    <row r="567" spans="1:26" ht="15.75" hidden="1" customHeight="1" x14ac:dyDescent="0.25">
      <c r="A567" s="95"/>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row>
    <row r="568" spans="1:26" ht="15.75" hidden="1" customHeight="1" x14ac:dyDescent="0.25">
      <c r="A568" s="9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row>
    <row r="569" spans="1:26" ht="15.75" hidden="1" customHeight="1" x14ac:dyDescent="0.25">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row>
    <row r="570" spans="1:26" ht="15.75" hidden="1" customHeight="1" x14ac:dyDescent="0.25">
      <c r="A570" s="95"/>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row>
    <row r="571" spans="1:26" ht="15.75" hidden="1" customHeight="1" x14ac:dyDescent="0.25">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row>
    <row r="572" spans="1:26" ht="15.75" hidden="1" customHeight="1" x14ac:dyDescent="0.25">
      <c r="A572" s="95"/>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row>
    <row r="573" spans="1:26" ht="15.75" hidden="1" customHeight="1" x14ac:dyDescent="0.25">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row>
    <row r="574" spans="1:26" ht="15.75" hidden="1" customHeight="1" x14ac:dyDescent="0.25">
      <c r="A574" s="95"/>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row>
    <row r="575" spans="1:26" ht="15.75" hidden="1" customHeight="1" x14ac:dyDescent="0.25">
      <c r="A575" s="95"/>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row>
    <row r="576" spans="1:26" ht="15.75" hidden="1" customHeight="1" x14ac:dyDescent="0.25">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row>
    <row r="577" spans="1:26" ht="15.75" hidden="1" customHeight="1" x14ac:dyDescent="0.25">
      <c r="A577" s="95"/>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row>
    <row r="578" spans="1:26" ht="15.75" hidden="1" customHeight="1" x14ac:dyDescent="0.25">
      <c r="A578" s="95"/>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row>
    <row r="579" spans="1:26" ht="15.75" hidden="1" customHeight="1" x14ac:dyDescent="0.25">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row>
    <row r="580" spans="1:26" ht="15.75" hidden="1" customHeight="1" x14ac:dyDescent="0.25">
      <c r="A580" s="95"/>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row>
    <row r="581" spans="1:26" ht="15.75" hidden="1" customHeight="1" x14ac:dyDescent="0.25">
      <c r="A581" s="95"/>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row>
    <row r="582" spans="1:26" ht="15.75" hidden="1" customHeight="1" x14ac:dyDescent="0.25">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row>
    <row r="583" spans="1:26" ht="15.75" hidden="1" customHeight="1" x14ac:dyDescent="0.25">
      <c r="A583" s="95"/>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row>
    <row r="584" spans="1:26" ht="15.75" hidden="1" customHeight="1" x14ac:dyDescent="0.25">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row>
    <row r="585" spans="1:26" ht="15.75" hidden="1" customHeight="1" x14ac:dyDescent="0.25">
      <c r="A585" s="95"/>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row>
    <row r="586" spans="1:26" ht="15.75" hidden="1" customHeight="1" x14ac:dyDescent="0.25">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row>
    <row r="587" spans="1:26" ht="15.75" hidden="1" customHeight="1" x14ac:dyDescent="0.25">
      <c r="A587" s="95"/>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row>
    <row r="588" spans="1:26" ht="15.75" hidden="1" customHeight="1" x14ac:dyDescent="0.25">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row>
    <row r="589" spans="1:26" ht="15.75" hidden="1" customHeight="1" x14ac:dyDescent="0.25">
      <c r="A589" s="95"/>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row>
    <row r="590" spans="1:26" ht="15.75" hidden="1" customHeight="1" x14ac:dyDescent="0.25">
      <c r="A590" s="95"/>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row>
    <row r="591" spans="1:26" ht="15.75" hidden="1" customHeight="1" x14ac:dyDescent="0.25">
      <c r="A591" s="95"/>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row>
    <row r="592" spans="1:26" ht="15.75" hidden="1" customHeight="1" x14ac:dyDescent="0.25">
      <c r="A592" s="95"/>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row>
    <row r="593" spans="1:26" ht="15.75" hidden="1" customHeight="1" x14ac:dyDescent="0.25">
      <c r="A593" s="95"/>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row>
    <row r="594" spans="1:26" ht="15.75" hidden="1" customHeight="1" x14ac:dyDescent="0.25">
      <c r="A594" s="95"/>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row>
    <row r="595" spans="1:26" ht="15.75" hidden="1" customHeight="1" x14ac:dyDescent="0.25">
      <c r="A595" s="95"/>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row>
    <row r="596" spans="1:26" ht="15.75" hidden="1" customHeight="1" x14ac:dyDescent="0.25">
      <c r="A596" s="95"/>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row>
    <row r="597" spans="1:26" ht="15.75" hidden="1" customHeight="1" x14ac:dyDescent="0.25">
      <c r="A597" s="95"/>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row>
    <row r="598" spans="1:26" ht="15.75" hidden="1" customHeight="1" x14ac:dyDescent="0.25">
      <c r="A598" s="95"/>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row>
    <row r="599" spans="1:26" ht="15.75" hidden="1" customHeight="1" x14ac:dyDescent="0.25">
      <c r="A599" s="95"/>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row>
    <row r="600" spans="1:26" ht="15.75" hidden="1" customHeight="1" x14ac:dyDescent="0.25">
      <c r="A600" s="95"/>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row>
    <row r="601" spans="1:26" ht="15.75" hidden="1" customHeight="1" x14ac:dyDescent="0.25">
      <c r="A601" s="95"/>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row>
    <row r="602" spans="1:26" ht="15.75" hidden="1" customHeight="1" x14ac:dyDescent="0.25">
      <c r="A602" s="95"/>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row>
    <row r="603" spans="1:26" ht="15.75" hidden="1" customHeight="1" x14ac:dyDescent="0.25">
      <c r="A603" s="95"/>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row>
    <row r="604" spans="1:26" ht="15.75" hidden="1" customHeight="1" x14ac:dyDescent="0.25">
      <c r="A604" s="9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row>
    <row r="605" spans="1:26" ht="15.75" hidden="1" customHeight="1" x14ac:dyDescent="0.25">
      <c r="A605" s="95"/>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row>
    <row r="606" spans="1:26" ht="15.75" hidden="1" customHeight="1" x14ac:dyDescent="0.25">
      <c r="A606" s="95"/>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row>
    <row r="607" spans="1:26" ht="15.75" hidden="1" customHeight="1" x14ac:dyDescent="0.25">
      <c r="A607" s="95"/>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row>
    <row r="608" spans="1:26" ht="15.75" hidden="1" customHeight="1" x14ac:dyDescent="0.25">
      <c r="A608" s="95"/>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row>
    <row r="609" spans="1:26" ht="15.75" hidden="1" customHeight="1" x14ac:dyDescent="0.25">
      <c r="A609" s="95"/>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row>
    <row r="610" spans="1:26" ht="15.75" hidden="1" customHeight="1" x14ac:dyDescent="0.25">
      <c r="A610" s="95"/>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row>
    <row r="611" spans="1:26" ht="15.75" hidden="1" customHeight="1" x14ac:dyDescent="0.25">
      <c r="A611" s="95"/>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row>
    <row r="612" spans="1:26" ht="15.75" hidden="1" customHeight="1" x14ac:dyDescent="0.25">
      <c r="A612" s="95"/>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row>
    <row r="613" spans="1:26" ht="15.75" hidden="1" customHeight="1" x14ac:dyDescent="0.25">
      <c r="A613" s="95"/>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row>
    <row r="614" spans="1:26" ht="15.75" hidden="1" customHeight="1" x14ac:dyDescent="0.25">
      <c r="A614" s="95"/>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row>
    <row r="615" spans="1:26" ht="15.75" hidden="1" customHeight="1" x14ac:dyDescent="0.25">
      <c r="A615" s="95"/>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row>
    <row r="616" spans="1:26" ht="15.75" hidden="1" customHeight="1" x14ac:dyDescent="0.25">
      <c r="A616" s="95"/>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row>
    <row r="617" spans="1:26" ht="15.75" hidden="1" customHeight="1" x14ac:dyDescent="0.25">
      <c r="A617" s="95"/>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row>
    <row r="618" spans="1:26" ht="15.75" hidden="1" customHeight="1" x14ac:dyDescent="0.25">
      <c r="A618" s="95"/>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row>
    <row r="619" spans="1:26" ht="15.75" hidden="1" customHeight="1" x14ac:dyDescent="0.25">
      <c r="A619" s="95"/>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row>
    <row r="620" spans="1:26" ht="15.75" hidden="1" customHeight="1" x14ac:dyDescent="0.25">
      <c r="A620" s="95"/>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row>
    <row r="621" spans="1:26" ht="15.75" hidden="1" customHeight="1" x14ac:dyDescent="0.25">
      <c r="A621" s="95"/>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row>
    <row r="622" spans="1:26" ht="15.75" hidden="1" customHeight="1" x14ac:dyDescent="0.25">
      <c r="A622" s="95"/>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row>
    <row r="623" spans="1:26" ht="15.75" hidden="1" customHeight="1" x14ac:dyDescent="0.25">
      <c r="A623" s="95"/>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row>
    <row r="624" spans="1:26" ht="15.75" hidden="1" customHeight="1" x14ac:dyDescent="0.25">
      <c r="A624" s="95"/>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row>
    <row r="625" spans="1:26" ht="15.75" hidden="1" customHeight="1" x14ac:dyDescent="0.25">
      <c r="A625" s="95"/>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row>
    <row r="626" spans="1:26" ht="15.75" hidden="1" customHeight="1" x14ac:dyDescent="0.25">
      <c r="A626" s="95"/>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row>
    <row r="627" spans="1:26" ht="15.75" hidden="1" customHeight="1" x14ac:dyDescent="0.25">
      <c r="A627" s="95"/>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row>
    <row r="628" spans="1:26" ht="15.75" hidden="1" customHeight="1" x14ac:dyDescent="0.25">
      <c r="A628" s="95"/>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row>
    <row r="629" spans="1:26" ht="15.75" hidden="1" customHeight="1" x14ac:dyDescent="0.25">
      <c r="A629" s="95"/>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row>
    <row r="630" spans="1:26" ht="15.75" hidden="1" customHeight="1" x14ac:dyDescent="0.25">
      <c r="A630" s="95"/>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row>
    <row r="631" spans="1:26" ht="15.75" hidden="1" customHeight="1" x14ac:dyDescent="0.25">
      <c r="A631" s="95"/>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row>
    <row r="632" spans="1:26" ht="15.75" hidden="1" customHeight="1" x14ac:dyDescent="0.25">
      <c r="A632" s="95"/>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row>
    <row r="633" spans="1:26" ht="15.75" hidden="1" customHeight="1" x14ac:dyDescent="0.25">
      <c r="A633" s="95"/>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row>
    <row r="634" spans="1:26" ht="15.75" hidden="1" customHeight="1" x14ac:dyDescent="0.25">
      <c r="A634" s="95"/>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row>
    <row r="635" spans="1:26" ht="15.75" hidden="1" customHeight="1" x14ac:dyDescent="0.25">
      <c r="A635" s="95"/>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row>
    <row r="636" spans="1:26" ht="15.75" hidden="1" customHeight="1" x14ac:dyDescent="0.25">
      <c r="A636" s="95"/>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row>
    <row r="637" spans="1:26" ht="15.75" hidden="1" customHeight="1" x14ac:dyDescent="0.25">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row>
    <row r="638" spans="1:26" ht="15.75" hidden="1" customHeight="1" x14ac:dyDescent="0.25">
      <c r="A638" s="95"/>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row>
    <row r="639" spans="1:26" ht="15.75" hidden="1" customHeight="1" x14ac:dyDescent="0.25">
      <c r="A639" s="95"/>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row>
    <row r="640" spans="1:26" ht="15.75" hidden="1" customHeight="1" x14ac:dyDescent="0.25">
      <c r="A640" s="9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row>
    <row r="641" spans="1:26" ht="15.75" hidden="1" customHeight="1" x14ac:dyDescent="0.25">
      <c r="A641" s="95"/>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row>
    <row r="642" spans="1:26" ht="15.75" hidden="1" customHeight="1" x14ac:dyDescent="0.25">
      <c r="A642" s="95"/>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row>
    <row r="643" spans="1:26" ht="15.75" hidden="1" customHeight="1" x14ac:dyDescent="0.25">
      <c r="A643" s="95"/>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row>
    <row r="644" spans="1:26" ht="15.75" hidden="1" customHeight="1" x14ac:dyDescent="0.25">
      <c r="A644" s="95"/>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row>
    <row r="645" spans="1:26" ht="15.75" hidden="1" customHeight="1" x14ac:dyDescent="0.25">
      <c r="A645" s="95"/>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row>
    <row r="646" spans="1:26" ht="15.75" hidden="1" customHeight="1" x14ac:dyDescent="0.25">
      <c r="A646" s="95"/>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row>
    <row r="647" spans="1:26" ht="15.75" hidden="1" customHeight="1" x14ac:dyDescent="0.25">
      <c r="A647" s="95"/>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row>
    <row r="648" spans="1:26" ht="15.75" hidden="1" customHeight="1" x14ac:dyDescent="0.25">
      <c r="A648" s="95"/>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row>
    <row r="649" spans="1:26" ht="15.75" hidden="1" customHeight="1" x14ac:dyDescent="0.25">
      <c r="A649" s="95"/>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row>
    <row r="650" spans="1:26" ht="15.75" hidden="1" customHeight="1" x14ac:dyDescent="0.25">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row>
    <row r="651" spans="1:26" ht="15.75" hidden="1" customHeight="1" x14ac:dyDescent="0.25">
      <c r="A651" s="95"/>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row>
    <row r="652" spans="1:26" ht="15.75" hidden="1" customHeight="1" x14ac:dyDescent="0.25">
      <c r="A652" s="95"/>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row>
    <row r="653" spans="1:26" ht="15.75" hidden="1" customHeight="1" x14ac:dyDescent="0.25">
      <c r="A653" s="95"/>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row>
    <row r="654" spans="1:26" ht="15.75" hidden="1" customHeight="1" x14ac:dyDescent="0.25">
      <c r="A654" s="95"/>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row>
    <row r="655" spans="1:26" ht="15.75" hidden="1" customHeight="1" x14ac:dyDescent="0.25">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row>
    <row r="656" spans="1:26" ht="15.75" hidden="1" customHeight="1" x14ac:dyDescent="0.25">
      <c r="A656" s="95"/>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row>
    <row r="657" spans="1:26" ht="15.75" hidden="1" customHeight="1" x14ac:dyDescent="0.25">
      <c r="A657" s="95"/>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row>
    <row r="658" spans="1:26" ht="15.75" hidden="1" customHeight="1" x14ac:dyDescent="0.25">
      <c r="A658" s="95"/>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row>
    <row r="659" spans="1:26" ht="15.75" hidden="1" customHeight="1" x14ac:dyDescent="0.25">
      <c r="A659" s="95"/>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row>
    <row r="660" spans="1:26" ht="15.75" hidden="1" customHeight="1" x14ac:dyDescent="0.25">
      <c r="A660" s="95"/>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row>
    <row r="661" spans="1:26" ht="15.75" hidden="1" customHeight="1" x14ac:dyDescent="0.25">
      <c r="A661" s="95"/>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row>
    <row r="662" spans="1:26" ht="15.75" hidden="1" customHeight="1" x14ac:dyDescent="0.25">
      <c r="A662" s="95"/>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row>
    <row r="663" spans="1:26" ht="15.75" hidden="1" customHeight="1" x14ac:dyDescent="0.25">
      <c r="A663" s="95"/>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row>
    <row r="664" spans="1:26" ht="15.75" hidden="1" customHeight="1" x14ac:dyDescent="0.25">
      <c r="A664" s="95"/>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row>
    <row r="665" spans="1:26" ht="15.75" hidden="1" customHeight="1" x14ac:dyDescent="0.25">
      <c r="A665" s="95"/>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row>
    <row r="666" spans="1:26" ht="15.75" hidden="1" customHeight="1" x14ac:dyDescent="0.25">
      <c r="A666" s="95"/>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row>
    <row r="667" spans="1:26" ht="15.75" hidden="1" customHeight="1" x14ac:dyDescent="0.25">
      <c r="A667" s="95"/>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row>
    <row r="668" spans="1:26" ht="15.75" hidden="1" customHeight="1" x14ac:dyDescent="0.25">
      <c r="A668" s="95"/>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row>
    <row r="669" spans="1:26" ht="15.75" hidden="1" customHeight="1" x14ac:dyDescent="0.25">
      <c r="A669" s="95"/>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row>
    <row r="670" spans="1:26" ht="15.75" hidden="1" customHeight="1" x14ac:dyDescent="0.25">
      <c r="A670" s="95"/>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row>
    <row r="671" spans="1:26" ht="15.75" hidden="1" customHeight="1" x14ac:dyDescent="0.25">
      <c r="A671" s="95"/>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row>
    <row r="672" spans="1:26" ht="15.75" hidden="1" customHeight="1" x14ac:dyDescent="0.25">
      <c r="A672" s="95"/>
      <c r="B672" s="95"/>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row>
    <row r="673" spans="1:26" ht="15.75" hidden="1" customHeight="1" x14ac:dyDescent="0.25">
      <c r="A673" s="95"/>
      <c r="B673" s="95"/>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row>
    <row r="674" spans="1:26" ht="15.75" hidden="1" customHeight="1" x14ac:dyDescent="0.25">
      <c r="A674" s="95"/>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row>
    <row r="675" spans="1:26" ht="15.75" hidden="1" customHeight="1" x14ac:dyDescent="0.25">
      <c r="A675" s="95"/>
      <c r="B675" s="95"/>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row>
    <row r="676" spans="1:26" ht="15.75" hidden="1" customHeight="1" x14ac:dyDescent="0.25">
      <c r="A676" s="95"/>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row>
    <row r="677" spans="1:26" ht="15.75" hidden="1" customHeight="1" x14ac:dyDescent="0.25">
      <c r="A677" s="95"/>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row>
    <row r="678" spans="1:26" ht="15.75" hidden="1" customHeight="1" x14ac:dyDescent="0.25">
      <c r="A678" s="95"/>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row>
    <row r="679" spans="1:26" ht="15.75" hidden="1" customHeight="1" x14ac:dyDescent="0.25">
      <c r="A679" s="95"/>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row>
    <row r="680" spans="1:26" ht="15.75" hidden="1" customHeight="1" x14ac:dyDescent="0.25">
      <c r="A680" s="95"/>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row>
    <row r="681" spans="1:26" ht="15.75" hidden="1" customHeight="1" x14ac:dyDescent="0.25">
      <c r="A681" s="95"/>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row>
    <row r="682" spans="1:26" ht="15.75" hidden="1" customHeight="1" x14ac:dyDescent="0.25">
      <c r="A682" s="95"/>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row>
    <row r="683" spans="1:26" ht="15.75" hidden="1" customHeight="1" x14ac:dyDescent="0.25">
      <c r="A683" s="95"/>
      <c r="B683" s="95"/>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row>
    <row r="684" spans="1:26" ht="15.75" hidden="1" customHeight="1" x14ac:dyDescent="0.25">
      <c r="A684" s="95"/>
      <c r="B684" s="95"/>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row>
    <row r="685" spans="1:26" ht="15.75" hidden="1" customHeight="1" x14ac:dyDescent="0.25">
      <c r="A685" s="95"/>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row>
    <row r="686" spans="1:26" ht="15.75" hidden="1" customHeight="1" x14ac:dyDescent="0.25">
      <c r="A686" s="95"/>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row>
    <row r="687" spans="1:26" ht="15.75" hidden="1" customHeight="1" x14ac:dyDescent="0.25">
      <c r="A687" s="95"/>
      <c r="B687" s="95"/>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row>
    <row r="688" spans="1:26" ht="15.75" hidden="1" customHeight="1" x14ac:dyDescent="0.25">
      <c r="A688" s="95"/>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row>
    <row r="689" spans="1:26" ht="15.75" hidden="1" customHeight="1" x14ac:dyDescent="0.25">
      <c r="A689" s="95"/>
      <c r="B689" s="95"/>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row>
    <row r="690" spans="1:26" ht="15.75" hidden="1" customHeight="1" x14ac:dyDescent="0.25">
      <c r="A690" s="95"/>
      <c r="B690" s="95"/>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row>
    <row r="691" spans="1:26" ht="15.75" hidden="1" customHeight="1" x14ac:dyDescent="0.25">
      <c r="A691" s="95"/>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row>
    <row r="692" spans="1:26" ht="15.75" hidden="1" customHeight="1" x14ac:dyDescent="0.25">
      <c r="A692" s="95"/>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row>
    <row r="693" spans="1:26" ht="15.75" hidden="1" customHeight="1" x14ac:dyDescent="0.25">
      <c r="A693" s="95"/>
      <c r="B693" s="95"/>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row>
    <row r="694" spans="1:26" ht="15.75" hidden="1" customHeight="1" x14ac:dyDescent="0.25">
      <c r="A694" s="95"/>
      <c r="B694" s="95"/>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row>
    <row r="695" spans="1:26" ht="15.75" hidden="1" customHeight="1" x14ac:dyDescent="0.25">
      <c r="A695" s="95"/>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row>
    <row r="696" spans="1:26" ht="15.75" hidden="1" customHeight="1" x14ac:dyDescent="0.25">
      <c r="A696" s="95"/>
      <c r="B696" s="95"/>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row>
    <row r="697" spans="1:26" ht="15.75" hidden="1" customHeight="1" x14ac:dyDescent="0.25">
      <c r="A697" s="95"/>
      <c r="B697" s="95"/>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row>
    <row r="698" spans="1:26" ht="15.75" hidden="1" customHeight="1" x14ac:dyDescent="0.25">
      <c r="A698" s="95"/>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row>
    <row r="699" spans="1:26" ht="15.75" hidden="1" customHeight="1" x14ac:dyDescent="0.25">
      <c r="A699" s="95"/>
      <c r="B699" s="95"/>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row>
    <row r="700" spans="1:26" ht="15.75" hidden="1" customHeight="1" x14ac:dyDescent="0.25">
      <c r="A700" s="95"/>
      <c r="B700" s="95"/>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row>
    <row r="701" spans="1:26" ht="15.75" hidden="1" customHeight="1" x14ac:dyDescent="0.25">
      <c r="A701" s="95"/>
      <c r="B701" s="95"/>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row>
    <row r="702" spans="1:26" ht="15.75" hidden="1" customHeight="1" x14ac:dyDescent="0.25">
      <c r="A702" s="95"/>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row>
    <row r="703" spans="1:26" ht="15.75" hidden="1" customHeight="1" x14ac:dyDescent="0.25">
      <c r="A703" s="95"/>
      <c r="B703" s="95"/>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row>
    <row r="704" spans="1:26" ht="15.75" hidden="1" customHeight="1" x14ac:dyDescent="0.25">
      <c r="A704" s="95"/>
      <c r="B704" s="95"/>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row>
    <row r="705" spans="1:26" ht="15.75" hidden="1" customHeight="1" x14ac:dyDescent="0.25">
      <c r="A705" s="95"/>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row>
    <row r="706" spans="1:26" ht="15.75" hidden="1" customHeight="1" x14ac:dyDescent="0.25">
      <c r="A706" s="95"/>
      <c r="B706" s="95"/>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row>
    <row r="707" spans="1:26" ht="15.75" hidden="1" customHeight="1" x14ac:dyDescent="0.25">
      <c r="A707" s="95"/>
      <c r="B707" s="95"/>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row>
    <row r="708" spans="1:26" ht="15.75" hidden="1" customHeight="1" x14ac:dyDescent="0.25">
      <c r="A708" s="95"/>
      <c r="B708" s="95"/>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row>
    <row r="709" spans="1:26" ht="15.75" hidden="1" customHeight="1" x14ac:dyDescent="0.25">
      <c r="A709" s="95"/>
      <c r="B709" s="95"/>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row>
    <row r="710" spans="1:26" ht="15.75" hidden="1" customHeight="1" x14ac:dyDescent="0.25">
      <c r="A710" s="95"/>
      <c r="B710" s="95"/>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row>
    <row r="711" spans="1:26" ht="15.75" hidden="1" customHeight="1" x14ac:dyDescent="0.25">
      <c r="A711" s="95"/>
      <c r="B711" s="95"/>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row>
    <row r="712" spans="1:26" ht="15.75" hidden="1" customHeight="1" x14ac:dyDescent="0.25">
      <c r="A712" s="95"/>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row>
    <row r="713" spans="1:26" ht="15.75" hidden="1" customHeight="1" x14ac:dyDescent="0.25">
      <c r="A713" s="95"/>
      <c r="B713" s="9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row>
    <row r="714" spans="1:26" ht="15.75" hidden="1" customHeight="1" x14ac:dyDescent="0.25">
      <c r="A714" s="95"/>
      <c r="B714" s="95"/>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row>
    <row r="715" spans="1:26" ht="15.75" hidden="1" customHeight="1" x14ac:dyDescent="0.25">
      <c r="A715" s="95"/>
      <c r="B715" s="95"/>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row>
    <row r="716" spans="1:26" ht="15.75" hidden="1" customHeight="1" x14ac:dyDescent="0.25">
      <c r="A716" s="95"/>
      <c r="B716" s="95"/>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row>
    <row r="717" spans="1:26" ht="15.75" hidden="1" customHeight="1" x14ac:dyDescent="0.25">
      <c r="A717" s="95"/>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row>
    <row r="718" spans="1:26" ht="15.75" hidden="1" customHeight="1" x14ac:dyDescent="0.25">
      <c r="A718" s="95"/>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row>
    <row r="719" spans="1:26" ht="15.75" hidden="1" customHeight="1" x14ac:dyDescent="0.25">
      <c r="A719" s="95"/>
      <c r="B719" s="95"/>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row>
    <row r="720" spans="1:26" ht="15.75" hidden="1" customHeight="1" x14ac:dyDescent="0.25">
      <c r="A720" s="95"/>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row>
    <row r="721" spans="1:26" ht="15.75" hidden="1" customHeight="1" x14ac:dyDescent="0.25">
      <c r="A721" s="95"/>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row>
    <row r="722" spans="1:26" ht="15.75" hidden="1" customHeight="1" x14ac:dyDescent="0.25">
      <c r="A722" s="95"/>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row>
    <row r="723" spans="1:26" ht="15.75" hidden="1" customHeight="1" x14ac:dyDescent="0.25">
      <c r="A723" s="95"/>
      <c r="B723" s="95"/>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row>
    <row r="724" spans="1:26" ht="15.75" hidden="1" customHeight="1" x14ac:dyDescent="0.25">
      <c r="A724" s="95"/>
      <c r="B724" s="95"/>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row>
    <row r="725" spans="1:26" ht="15.75" hidden="1" customHeight="1" x14ac:dyDescent="0.25">
      <c r="A725" s="95"/>
      <c r="B725" s="95"/>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row>
    <row r="726" spans="1:26" ht="15.75" hidden="1" customHeight="1" x14ac:dyDescent="0.25">
      <c r="A726" s="95"/>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row>
    <row r="727" spans="1:26" ht="15.75" hidden="1" customHeight="1" x14ac:dyDescent="0.25">
      <c r="A727" s="95"/>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row>
    <row r="728" spans="1:26" ht="15.75" hidden="1" customHeight="1" x14ac:dyDescent="0.25">
      <c r="A728" s="95"/>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row>
    <row r="729" spans="1:26" ht="15.75" hidden="1" customHeight="1" x14ac:dyDescent="0.25">
      <c r="A729" s="95"/>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row>
    <row r="730" spans="1:26" ht="15.75" hidden="1" customHeight="1" x14ac:dyDescent="0.25">
      <c r="A730" s="95"/>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row>
    <row r="731" spans="1:26" ht="15.75" hidden="1" customHeight="1" x14ac:dyDescent="0.25">
      <c r="A731" s="95"/>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row>
    <row r="732" spans="1:26" ht="15.75" hidden="1" customHeight="1" x14ac:dyDescent="0.25">
      <c r="A732" s="95"/>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row>
    <row r="733" spans="1:26" ht="15.75" hidden="1" customHeight="1" x14ac:dyDescent="0.25">
      <c r="A733" s="95"/>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row>
    <row r="734" spans="1:26" ht="15.75" hidden="1" customHeight="1" x14ac:dyDescent="0.25">
      <c r="A734" s="95"/>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row>
    <row r="735" spans="1:26" ht="15.75" hidden="1" customHeight="1" x14ac:dyDescent="0.25">
      <c r="A735" s="95"/>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row>
    <row r="736" spans="1:26" ht="15.75" hidden="1" customHeight="1" x14ac:dyDescent="0.25">
      <c r="A736" s="95"/>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row>
    <row r="737" spans="1:26" ht="15.75" hidden="1" customHeight="1" x14ac:dyDescent="0.25">
      <c r="A737" s="95"/>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row>
    <row r="738" spans="1:26" ht="15.75" hidden="1" customHeight="1" x14ac:dyDescent="0.25">
      <c r="A738" s="95"/>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row>
    <row r="739" spans="1:26" ht="15.75" hidden="1" customHeight="1" x14ac:dyDescent="0.25">
      <c r="A739" s="95"/>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row>
    <row r="740" spans="1:26" ht="15.75" hidden="1" customHeight="1" x14ac:dyDescent="0.25">
      <c r="A740" s="95"/>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row>
    <row r="741" spans="1:26" ht="15.75" hidden="1" customHeight="1" x14ac:dyDescent="0.25">
      <c r="A741" s="95"/>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row>
    <row r="742" spans="1:26" ht="15.75" hidden="1" customHeight="1" x14ac:dyDescent="0.25">
      <c r="A742" s="95"/>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row>
    <row r="743" spans="1:26" ht="15.75" hidden="1" customHeight="1" x14ac:dyDescent="0.25">
      <c r="A743" s="95"/>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row>
    <row r="744" spans="1:26" ht="15.75" hidden="1" customHeight="1" x14ac:dyDescent="0.25">
      <c r="A744" s="95"/>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row>
    <row r="745" spans="1:26" ht="15.75" hidden="1" customHeight="1" x14ac:dyDescent="0.25">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row>
    <row r="746" spans="1:26" ht="15.75" hidden="1" customHeight="1" x14ac:dyDescent="0.25">
      <c r="A746" s="95"/>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row>
    <row r="747" spans="1:26" ht="15.75" hidden="1" customHeight="1" x14ac:dyDescent="0.25">
      <c r="A747" s="95"/>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row>
    <row r="748" spans="1:26" ht="15.75" hidden="1" customHeight="1" x14ac:dyDescent="0.25">
      <c r="A748" s="95"/>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row>
    <row r="749" spans="1:26" ht="15.75" hidden="1" customHeight="1" x14ac:dyDescent="0.25">
      <c r="A749" s="95"/>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row>
    <row r="750" spans="1:26" ht="15.75" hidden="1" customHeight="1" x14ac:dyDescent="0.25">
      <c r="A750" s="95"/>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row>
    <row r="751" spans="1:26" ht="15.75" hidden="1" customHeight="1" x14ac:dyDescent="0.25">
      <c r="A751" s="95"/>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row>
    <row r="752" spans="1:26" ht="15.75" hidden="1" customHeight="1" x14ac:dyDescent="0.25">
      <c r="A752" s="95"/>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row>
    <row r="753" spans="1:26" ht="15.75" hidden="1" customHeight="1" x14ac:dyDescent="0.25">
      <c r="A753" s="95"/>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row>
    <row r="754" spans="1:26" ht="15.75" hidden="1" customHeight="1" x14ac:dyDescent="0.25">
      <c r="A754" s="95"/>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row>
    <row r="755" spans="1:26" ht="15.75" hidden="1" customHeight="1" x14ac:dyDescent="0.25">
      <c r="A755" s="95"/>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row>
    <row r="756" spans="1:26" ht="15.75" hidden="1" customHeight="1" x14ac:dyDescent="0.25">
      <c r="A756" s="95"/>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row>
    <row r="757" spans="1:26" ht="15.75" hidden="1" customHeight="1" x14ac:dyDescent="0.25">
      <c r="A757" s="95"/>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row>
    <row r="758" spans="1:26" ht="15.75" hidden="1" customHeight="1" x14ac:dyDescent="0.25">
      <c r="A758" s="95"/>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row>
    <row r="759" spans="1:26" ht="15.75" hidden="1" customHeight="1" x14ac:dyDescent="0.25">
      <c r="A759" s="95"/>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row>
    <row r="760" spans="1:26" ht="15.75" hidden="1" customHeight="1" x14ac:dyDescent="0.25">
      <c r="A760" s="95"/>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row>
    <row r="761" spans="1:26" ht="15.75" hidden="1" customHeight="1" x14ac:dyDescent="0.25">
      <c r="A761" s="95"/>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row>
    <row r="762" spans="1:26" ht="15.75" hidden="1" customHeight="1" x14ac:dyDescent="0.25">
      <c r="A762" s="95"/>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row>
    <row r="763" spans="1:26" ht="15.75" hidden="1" customHeight="1" x14ac:dyDescent="0.25">
      <c r="A763" s="95"/>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row>
    <row r="764" spans="1:26" ht="15.75" hidden="1" customHeight="1" x14ac:dyDescent="0.25">
      <c r="A764" s="95"/>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row>
    <row r="765" spans="1:26" ht="15.75" hidden="1" customHeight="1" x14ac:dyDescent="0.25">
      <c r="A765" s="95"/>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row>
    <row r="766" spans="1:26" ht="15.75" hidden="1" customHeight="1" x14ac:dyDescent="0.25">
      <c r="A766" s="95"/>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row>
    <row r="767" spans="1:26" ht="15.75" hidden="1" customHeight="1" x14ac:dyDescent="0.25">
      <c r="A767" s="95"/>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row>
    <row r="768" spans="1:26" ht="15.75" hidden="1" customHeight="1" x14ac:dyDescent="0.25">
      <c r="A768" s="95"/>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row>
    <row r="769" spans="1:26" ht="15.75" hidden="1" customHeight="1" x14ac:dyDescent="0.25">
      <c r="A769" s="95"/>
      <c r="B769" s="95"/>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row>
    <row r="770" spans="1:26" ht="15.75" hidden="1" customHeight="1" x14ac:dyDescent="0.25">
      <c r="A770" s="95"/>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row>
    <row r="771" spans="1:26" ht="15.75" hidden="1" customHeight="1" x14ac:dyDescent="0.25">
      <c r="A771" s="95"/>
      <c r="B771" s="95"/>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row>
    <row r="772" spans="1:26" ht="15.75" hidden="1" customHeight="1" x14ac:dyDescent="0.25">
      <c r="A772" s="95"/>
      <c r="B772" s="95"/>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row>
    <row r="773" spans="1:26" ht="15.75" hidden="1" customHeight="1" x14ac:dyDescent="0.25">
      <c r="A773" s="95"/>
      <c r="B773" s="95"/>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row>
    <row r="774" spans="1:26" ht="15.75" hidden="1" customHeight="1" x14ac:dyDescent="0.25">
      <c r="A774" s="95"/>
      <c r="B774" s="95"/>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row>
    <row r="775" spans="1:26" ht="15.75" hidden="1" customHeight="1" x14ac:dyDescent="0.25">
      <c r="A775" s="95"/>
      <c r="B775" s="95"/>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row>
    <row r="776" spans="1:26" ht="15.75" hidden="1" customHeight="1" x14ac:dyDescent="0.25">
      <c r="A776" s="95"/>
      <c r="B776" s="95"/>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row>
    <row r="777" spans="1:26" ht="15.75" hidden="1" customHeight="1" x14ac:dyDescent="0.25">
      <c r="A777" s="95"/>
      <c r="B777" s="95"/>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row>
    <row r="778" spans="1:26" ht="15.75" hidden="1" customHeight="1" x14ac:dyDescent="0.25">
      <c r="A778" s="95"/>
      <c r="B778" s="95"/>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row>
    <row r="779" spans="1:26" ht="15.75" hidden="1" customHeight="1" x14ac:dyDescent="0.25">
      <c r="A779" s="95"/>
      <c r="B779" s="95"/>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row>
    <row r="780" spans="1:26" ht="15.75" hidden="1" customHeight="1" x14ac:dyDescent="0.25">
      <c r="A780" s="95"/>
      <c r="B780" s="95"/>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row>
    <row r="781" spans="1:26" ht="15.75" hidden="1" customHeight="1" x14ac:dyDescent="0.25">
      <c r="A781" s="95"/>
      <c r="B781" s="95"/>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row>
    <row r="782" spans="1:26" ht="15.75" hidden="1" customHeight="1" x14ac:dyDescent="0.25">
      <c r="A782" s="95"/>
      <c r="B782" s="95"/>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row>
    <row r="783" spans="1:26" ht="15.75" hidden="1" customHeight="1" x14ac:dyDescent="0.25">
      <c r="A783" s="95"/>
      <c r="B783" s="95"/>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row>
    <row r="784" spans="1:26" ht="15.75" hidden="1" customHeight="1" x14ac:dyDescent="0.25">
      <c r="A784" s="95"/>
      <c r="B784" s="95"/>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row>
    <row r="785" spans="1:26" ht="15.75" hidden="1" customHeight="1" x14ac:dyDescent="0.25">
      <c r="A785" s="95"/>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row>
    <row r="786" spans="1:26" ht="15.75" hidden="1" customHeight="1" x14ac:dyDescent="0.25">
      <c r="A786" s="95"/>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row>
    <row r="787" spans="1:26" ht="15.75" hidden="1" customHeight="1" x14ac:dyDescent="0.25">
      <c r="A787" s="95"/>
      <c r="B787" s="95"/>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row>
    <row r="788" spans="1:26" ht="15.75" hidden="1" customHeight="1" x14ac:dyDescent="0.25">
      <c r="A788" s="95"/>
      <c r="B788" s="95"/>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row>
    <row r="789" spans="1:26" ht="15.75" hidden="1" customHeight="1" x14ac:dyDescent="0.25">
      <c r="A789" s="95"/>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row>
    <row r="790" spans="1:26" ht="15.75" hidden="1" customHeight="1" x14ac:dyDescent="0.25">
      <c r="A790" s="95"/>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row>
    <row r="791" spans="1:26" ht="15.75" hidden="1" customHeight="1" x14ac:dyDescent="0.25">
      <c r="A791" s="95"/>
      <c r="B791" s="95"/>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row>
    <row r="792" spans="1:26" ht="15.75" hidden="1" customHeight="1" x14ac:dyDescent="0.25">
      <c r="A792" s="95"/>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row>
    <row r="793" spans="1:26" ht="15.75" hidden="1" customHeight="1" x14ac:dyDescent="0.25">
      <c r="A793" s="95"/>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row>
    <row r="794" spans="1:26" ht="15.75" hidden="1" customHeight="1" x14ac:dyDescent="0.25">
      <c r="A794" s="95"/>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row>
    <row r="795" spans="1:26" ht="15.75" hidden="1" customHeight="1" x14ac:dyDescent="0.25">
      <c r="A795" s="95"/>
      <c r="B795" s="95"/>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row>
    <row r="796" spans="1:26" ht="15.75" hidden="1" customHeight="1" x14ac:dyDescent="0.25">
      <c r="A796" s="95"/>
      <c r="B796" s="95"/>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row>
    <row r="797" spans="1:26" ht="15.75" hidden="1" customHeight="1" x14ac:dyDescent="0.25">
      <c r="A797" s="95"/>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row>
    <row r="798" spans="1:26" ht="15.75" hidden="1" customHeight="1" x14ac:dyDescent="0.25">
      <c r="A798" s="95"/>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row>
    <row r="799" spans="1:26" ht="15.75" hidden="1" customHeight="1" x14ac:dyDescent="0.25">
      <c r="A799" s="95"/>
      <c r="B799" s="95"/>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row>
    <row r="800" spans="1:26" ht="15.75" hidden="1" customHeight="1" x14ac:dyDescent="0.25">
      <c r="A800" s="95"/>
      <c r="B800" s="95"/>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row>
    <row r="801" spans="1:26" ht="15.75" hidden="1" customHeight="1" x14ac:dyDescent="0.25">
      <c r="A801" s="95"/>
      <c r="B801" s="9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row>
    <row r="802" spans="1:26" ht="15.75" hidden="1" customHeight="1" x14ac:dyDescent="0.25">
      <c r="A802" s="95"/>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row>
    <row r="803" spans="1:26" ht="15.75" hidden="1" customHeight="1" x14ac:dyDescent="0.25">
      <c r="A803" s="95"/>
      <c r="B803" s="95"/>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row>
    <row r="804" spans="1:26" ht="15.75" hidden="1" customHeight="1" x14ac:dyDescent="0.25">
      <c r="A804" s="95"/>
      <c r="B804" s="95"/>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row>
    <row r="805" spans="1:26" ht="15.75" hidden="1" customHeight="1" x14ac:dyDescent="0.25">
      <c r="A805" s="95"/>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row>
    <row r="806" spans="1:26" ht="15.75" hidden="1" customHeight="1" x14ac:dyDescent="0.25">
      <c r="A806" s="95"/>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row>
    <row r="807" spans="1:26" ht="15.75" hidden="1" customHeight="1" x14ac:dyDescent="0.25">
      <c r="A807" s="95"/>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row>
    <row r="808" spans="1:26" ht="15.75" hidden="1" customHeight="1" x14ac:dyDescent="0.25">
      <c r="A808" s="95"/>
      <c r="B808" s="95"/>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row>
    <row r="809" spans="1:26" ht="15.75" hidden="1" customHeight="1" x14ac:dyDescent="0.25">
      <c r="A809" s="95"/>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row>
    <row r="810" spans="1:26" ht="15.75" hidden="1" customHeight="1" x14ac:dyDescent="0.25">
      <c r="A810" s="95"/>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row>
    <row r="811" spans="1:26" ht="15.75" hidden="1" customHeight="1" x14ac:dyDescent="0.25">
      <c r="A811" s="95"/>
      <c r="B811" s="95"/>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row>
    <row r="812" spans="1:26" ht="15.75" hidden="1" customHeight="1" x14ac:dyDescent="0.25">
      <c r="A812" s="95"/>
      <c r="B812" s="95"/>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row>
    <row r="813" spans="1:26" ht="15.75" hidden="1" customHeight="1" x14ac:dyDescent="0.25">
      <c r="A813" s="95"/>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row>
    <row r="814" spans="1:26" ht="15.75" hidden="1" customHeight="1" x14ac:dyDescent="0.25">
      <c r="A814" s="95"/>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row>
    <row r="815" spans="1:26" ht="15.75" hidden="1" customHeight="1" x14ac:dyDescent="0.25">
      <c r="A815" s="95"/>
      <c r="B815" s="95"/>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row>
    <row r="816" spans="1:26" ht="15.75" hidden="1" customHeight="1" x14ac:dyDescent="0.25">
      <c r="A816" s="95"/>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row>
    <row r="817" spans="1:26" ht="15.75" hidden="1" customHeight="1" x14ac:dyDescent="0.25">
      <c r="A817" s="95"/>
      <c r="B817" s="95"/>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row>
    <row r="818" spans="1:26" ht="15.75" hidden="1" customHeight="1" x14ac:dyDescent="0.25">
      <c r="A818" s="95"/>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row>
    <row r="819" spans="1:26" ht="15.75" hidden="1" customHeight="1" x14ac:dyDescent="0.25">
      <c r="A819" s="95"/>
      <c r="B819" s="95"/>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row>
    <row r="820" spans="1:26" ht="15.75" hidden="1" customHeight="1" x14ac:dyDescent="0.25">
      <c r="A820" s="95"/>
      <c r="B820" s="95"/>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row>
    <row r="821" spans="1:26" ht="15.75" hidden="1" customHeight="1" x14ac:dyDescent="0.25">
      <c r="A821" s="95"/>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row>
    <row r="822" spans="1:26" ht="15.75" hidden="1" customHeight="1" x14ac:dyDescent="0.25">
      <c r="A822" s="95"/>
      <c r="B822" s="95"/>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row>
    <row r="823" spans="1:26" ht="15.75" hidden="1" customHeight="1" x14ac:dyDescent="0.25">
      <c r="A823" s="95"/>
      <c r="B823" s="95"/>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row>
    <row r="824" spans="1:26" ht="15.75" hidden="1" customHeight="1" x14ac:dyDescent="0.25">
      <c r="A824" s="95"/>
      <c r="B824" s="95"/>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row>
    <row r="825" spans="1:26" ht="15.75" hidden="1" customHeight="1" x14ac:dyDescent="0.25">
      <c r="A825" s="95"/>
      <c r="B825" s="95"/>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row>
    <row r="826" spans="1:26" ht="15.75" hidden="1" customHeight="1" x14ac:dyDescent="0.25">
      <c r="A826" s="95"/>
      <c r="B826" s="95"/>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row>
    <row r="827" spans="1:26" ht="15.75" hidden="1" customHeight="1" x14ac:dyDescent="0.25">
      <c r="A827" s="95"/>
      <c r="B827" s="95"/>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row>
    <row r="828" spans="1:26" ht="15.75" hidden="1" customHeight="1" x14ac:dyDescent="0.25">
      <c r="A828" s="95"/>
      <c r="B828" s="95"/>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row>
    <row r="829" spans="1:26" ht="15.75" hidden="1" customHeight="1" x14ac:dyDescent="0.25">
      <c r="A829" s="95"/>
      <c r="B829" s="95"/>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row>
    <row r="830" spans="1:26" ht="15.75" hidden="1" customHeight="1" x14ac:dyDescent="0.25">
      <c r="A830" s="95"/>
      <c r="B830" s="95"/>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row>
    <row r="831" spans="1:26" ht="15.75" hidden="1" customHeight="1" x14ac:dyDescent="0.25">
      <c r="A831" s="95"/>
      <c r="B831" s="95"/>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row>
    <row r="832" spans="1:26" ht="15.75" hidden="1" customHeight="1" x14ac:dyDescent="0.25">
      <c r="A832" s="95"/>
      <c r="B832" s="95"/>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row>
    <row r="833" spans="1:26" ht="15.75" hidden="1" customHeight="1" x14ac:dyDescent="0.25">
      <c r="A833" s="95"/>
      <c r="B833" s="95"/>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row>
    <row r="834" spans="1:26" ht="15.75" hidden="1" customHeight="1" x14ac:dyDescent="0.25">
      <c r="A834" s="95"/>
      <c r="B834" s="95"/>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row>
    <row r="835" spans="1:26" ht="15.75" hidden="1" customHeight="1" x14ac:dyDescent="0.25">
      <c r="A835" s="95"/>
      <c r="B835" s="95"/>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row>
    <row r="836" spans="1:26" ht="15.75" hidden="1" customHeight="1" x14ac:dyDescent="0.25">
      <c r="A836" s="95"/>
      <c r="B836" s="95"/>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row>
    <row r="837" spans="1:26" ht="15.75" hidden="1" customHeight="1" x14ac:dyDescent="0.25">
      <c r="A837" s="95"/>
      <c r="B837" s="95"/>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row>
    <row r="838" spans="1:26" ht="15.75" hidden="1" customHeight="1" x14ac:dyDescent="0.25">
      <c r="A838" s="95"/>
      <c r="B838" s="95"/>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row>
    <row r="839" spans="1:26" ht="15.75" hidden="1" customHeight="1" x14ac:dyDescent="0.25">
      <c r="A839" s="95"/>
      <c r="B839" s="95"/>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row>
    <row r="840" spans="1:26" ht="15.75" hidden="1" customHeight="1" x14ac:dyDescent="0.25">
      <c r="A840" s="95"/>
      <c r="B840" s="95"/>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row>
    <row r="841" spans="1:26" ht="15.75" hidden="1" customHeight="1" x14ac:dyDescent="0.25">
      <c r="A841" s="95"/>
      <c r="B841" s="95"/>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row>
    <row r="842" spans="1:26" ht="15.75" hidden="1" customHeight="1" x14ac:dyDescent="0.25">
      <c r="A842" s="95"/>
      <c r="B842" s="95"/>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row>
    <row r="843" spans="1:26" ht="15.75" hidden="1" customHeight="1" x14ac:dyDescent="0.25">
      <c r="A843" s="95"/>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row>
    <row r="844" spans="1:26" ht="15.75" hidden="1" customHeight="1" x14ac:dyDescent="0.25">
      <c r="A844" s="95"/>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row>
    <row r="845" spans="1:26" ht="15.75" hidden="1" customHeight="1" x14ac:dyDescent="0.25">
      <c r="A845" s="95"/>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row>
    <row r="846" spans="1:26" ht="15.75" hidden="1" customHeight="1" x14ac:dyDescent="0.25">
      <c r="A846" s="95"/>
      <c r="B846" s="95"/>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row>
    <row r="847" spans="1:26" ht="15.75" hidden="1" customHeight="1" x14ac:dyDescent="0.25">
      <c r="A847" s="95"/>
      <c r="B847" s="95"/>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row>
    <row r="848" spans="1:26" ht="15.75" hidden="1" customHeight="1" x14ac:dyDescent="0.25">
      <c r="A848" s="95"/>
      <c r="B848" s="95"/>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row>
    <row r="849" spans="1:26" ht="15.75" hidden="1" customHeight="1" x14ac:dyDescent="0.25">
      <c r="A849" s="95"/>
      <c r="B849" s="95"/>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row>
    <row r="850" spans="1:26" ht="15.75" hidden="1" customHeight="1" x14ac:dyDescent="0.25">
      <c r="A850" s="95"/>
      <c r="B850" s="95"/>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row>
    <row r="851" spans="1:26" ht="15.75" hidden="1" customHeight="1" x14ac:dyDescent="0.25">
      <c r="A851" s="95"/>
      <c r="B851" s="95"/>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row>
    <row r="852" spans="1:26" ht="15.75" hidden="1" customHeight="1" x14ac:dyDescent="0.25">
      <c r="A852" s="95"/>
      <c r="B852" s="95"/>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row>
    <row r="853" spans="1:26" ht="15.75" hidden="1" customHeight="1" x14ac:dyDescent="0.25">
      <c r="A853" s="95"/>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row>
    <row r="854" spans="1:26" ht="15.75" hidden="1" customHeight="1" x14ac:dyDescent="0.25">
      <c r="A854" s="95"/>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row>
    <row r="855" spans="1:26" ht="15.75" hidden="1" customHeight="1" x14ac:dyDescent="0.25">
      <c r="A855" s="95"/>
      <c r="B855" s="95"/>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row>
    <row r="856" spans="1:26" ht="15.75" hidden="1" customHeight="1" x14ac:dyDescent="0.25">
      <c r="A856" s="95"/>
      <c r="B856" s="95"/>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row>
    <row r="857" spans="1:26" ht="15.75" hidden="1" customHeight="1" x14ac:dyDescent="0.25">
      <c r="A857" s="95"/>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row>
    <row r="858" spans="1:26" ht="15.75" hidden="1" customHeight="1" x14ac:dyDescent="0.25">
      <c r="A858" s="95"/>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row>
    <row r="859" spans="1:26" ht="15.75" hidden="1" customHeight="1" x14ac:dyDescent="0.25">
      <c r="A859" s="95"/>
      <c r="B859" s="95"/>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row>
    <row r="860" spans="1:26" ht="15.75" hidden="1" customHeight="1" x14ac:dyDescent="0.25">
      <c r="A860" s="95"/>
      <c r="B860" s="95"/>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row>
    <row r="861" spans="1:26" ht="15.75" hidden="1" customHeight="1" x14ac:dyDescent="0.25">
      <c r="A861" s="95"/>
      <c r="B861" s="95"/>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row>
    <row r="862" spans="1:26" ht="15.75" hidden="1" customHeight="1" x14ac:dyDescent="0.25">
      <c r="A862" s="95"/>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row>
    <row r="863" spans="1:26" ht="15.75" hidden="1" customHeight="1" x14ac:dyDescent="0.25">
      <c r="A863" s="95"/>
      <c r="B863" s="95"/>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row>
    <row r="864" spans="1:26" ht="15.75" hidden="1" customHeight="1" x14ac:dyDescent="0.25">
      <c r="A864" s="95"/>
      <c r="B864" s="95"/>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row>
    <row r="865" spans="1:26" ht="15.75" hidden="1" customHeight="1" x14ac:dyDescent="0.25">
      <c r="A865" s="95"/>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row>
    <row r="866" spans="1:26" ht="15.75" hidden="1" customHeight="1" x14ac:dyDescent="0.25">
      <c r="A866" s="95"/>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row>
    <row r="867" spans="1:26" ht="15.75" hidden="1" customHeight="1" x14ac:dyDescent="0.25">
      <c r="A867" s="95"/>
      <c r="B867" s="95"/>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row>
    <row r="868" spans="1:26" ht="15.75" hidden="1" customHeight="1" x14ac:dyDescent="0.25">
      <c r="A868" s="95"/>
      <c r="B868" s="95"/>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row>
    <row r="869" spans="1:26" ht="15.75" hidden="1" customHeight="1" x14ac:dyDescent="0.25">
      <c r="A869" s="95"/>
      <c r="B869" s="95"/>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row>
    <row r="870" spans="1:26" ht="15.75" hidden="1" customHeight="1" x14ac:dyDescent="0.25">
      <c r="A870" s="95"/>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row>
    <row r="871" spans="1:26" ht="15.75" hidden="1" customHeight="1" x14ac:dyDescent="0.25">
      <c r="A871" s="95"/>
      <c r="B871" s="95"/>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row>
    <row r="872" spans="1:26" ht="15.75" hidden="1" customHeight="1" x14ac:dyDescent="0.25">
      <c r="A872" s="95"/>
      <c r="B872" s="95"/>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row>
    <row r="873" spans="1:26" ht="15.75" hidden="1" customHeight="1" x14ac:dyDescent="0.25">
      <c r="A873" s="95"/>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row>
    <row r="874" spans="1:26" ht="15.75" hidden="1" customHeight="1" x14ac:dyDescent="0.25">
      <c r="A874" s="95"/>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row>
    <row r="875" spans="1:26" ht="15.75" hidden="1" customHeight="1" x14ac:dyDescent="0.25">
      <c r="A875" s="95"/>
      <c r="B875" s="95"/>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row>
    <row r="876" spans="1:26" ht="15.75" hidden="1" customHeight="1" x14ac:dyDescent="0.25">
      <c r="A876" s="95"/>
      <c r="B876" s="95"/>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row>
    <row r="877" spans="1:26" ht="15.75" hidden="1" customHeight="1" x14ac:dyDescent="0.25">
      <c r="A877" s="95"/>
      <c r="B877" s="95"/>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row>
    <row r="878" spans="1:26" ht="15.75" hidden="1" customHeight="1" x14ac:dyDescent="0.25">
      <c r="A878" s="95"/>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row>
    <row r="879" spans="1:26" ht="15.75" hidden="1" customHeight="1" x14ac:dyDescent="0.25">
      <c r="A879" s="95"/>
      <c r="B879" s="95"/>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row>
    <row r="880" spans="1:26" ht="15.75" hidden="1" customHeight="1" x14ac:dyDescent="0.25">
      <c r="A880" s="95"/>
      <c r="B880" s="95"/>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row>
    <row r="881" spans="1:26" ht="15.75" hidden="1" customHeight="1" x14ac:dyDescent="0.25">
      <c r="A881" s="95"/>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row>
    <row r="882" spans="1:26" ht="15.75" hidden="1" customHeight="1" x14ac:dyDescent="0.25">
      <c r="A882" s="95"/>
      <c r="B882" s="95"/>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row>
    <row r="883" spans="1:26" ht="15.75" hidden="1" customHeight="1" x14ac:dyDescent="0.25">
      <c r="A883" s="95"/>
      <c r="B883" s="95"/>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row>
    <row r="884" spans="1:26" ht="15.75" hidden="1" customHeight="1" x14ac:dyDescent="0.25">
      <c r="A884" s="95"/>
      <c r="B884" s="95"/>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row>
    <row r="885" spans="1:26" ht="15.75" hidden="1" customHeight="1" x14ac:dyDescent="0.25">
      <c r="A885" s="95"/>
      <c r="B885" s="95"/>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row>
    <row r="886" spans="1:26" ht="15.75" hidden="1" customHeight="1" x14ac:dyDescent="0.25">
      <c r="A886" s="95"/>
      <c r="B886" s="95"/>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row>
    <row r="887" spans="1:26" ht="15.75" hidden="1" customHeight="1" x14ac:dyDescent="0.25">
      <c r="A887" s="95"/>
      <c r="B887" s="95"/>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row>
    <row r="888" spans="1:26" ht="15.75" hidden="1" customHeight="1" x14ac:dyDescent="0.25">
      <c r="A888" s="95"/>
      <c r="B888" s="95"/>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row>
    <row r="889" spans="1:26" ht="15.75" hidden="1" customHeight="1" x14ac:dyDescent="0.25">
      <c r="A889" s="95"/>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row>
    <row r="890" spans="1:26" ht="15.75" hidden="1" customHeight="1" x14ac:dyDescent="0.25">
      <c r="A890" s="95"/>
      <c r="B890" s="95"/>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row>
    <row r="891" spans="1:26" ht="15.75" hidden="1" customHeight="1" x14ac:dyDescent="0.25">
      <c r="A891" s="95"/>
      <c r="B891" s="95"/>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row>
    <row r="892" spans="1:26" ht="15.75" hidden="1" customHeight="1" x14ac:dyDescent="0.25">
      <c r="A892" s="95"/>
      <c r="B892" s="95"/>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row>
    <row r="893" spans="1:26" ht="15.75" hidden="1" customHeight="1" x14ac:dyDescent="0.25">
      <c r="A893" s="95"/>
      <c r="B893" s="95"/>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row>
    <row r="894" spans="1:26" ht="15.75" hidden="1" customHeight="1" x14ac:dyDescent="0.25">
      <c r="A894" s="95"/>
      <c r="B894" s="95"/>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row>
    <row r="895" spans="1:26" ht="15.75" hidden="1" customHeight="1" x14ac:dyDescent="0.25">
      <c r="A895" s="95"/>
      <c r="B895" s="95"/>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row>
    <row r="896" spans="1:26" ht="15.75" hidden="1" customHeight="1" x14ac:dyDescent="0.25">
      <c r="A896" s="95"/>
      <c r="B896" s="95"/>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row>
    <row r="897" spans="1:26" ht="15.75" hidden="1" customHeight="1" x14ac:dyDescent="0.25">
      <c r="A897" s="95"/>
      <c r="B897" s="95"/>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row>
    <row r="898" spans="1:26" ht="15.75" hidden="1" customHeight="1" x14ac:dyDescent="0.25">
      <c r="A898" s="95"/>
      <c r="B898" s="95"/>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row>
    <row r="899" spans="1:26" ht="15.75" hidden="1" customHeight="1" x14ac:dyDescent="0.25">
      <c r="A899" s="95"/>
      <c r="B899" s="95"/>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row>
    <row r="900" spans="1:26" ht="15.75" hidden="1" customHeight="1" x14ac:dyDescent="0.25">
      <c r="A900" s="95"/>
      <c r="B900" s="95"/>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row>
    <row r="901" spans="1:26" ht="15.75" hidden="1" customHeight="1" x14ac:dyDescent="0.25">
      <c r="A901" s="95"/>
      <c r="B901" s="95"/>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row>
    <row r="902" spans="1:26" ht="15.75" hidden="1" customHeight="1" x14ac:dyDescent="0.25">
      <c r="A902" s="95"/>
      <c r="B902" s="95"/>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row>
    <row r="903" spans="1:26" ht="15.75" hidden="1" customHeight="1" x14ac:dyDescent="0.25">
      <c r="A903" s="95"/>
      <c r="B903" s="95"/>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row>
    <row r="904" spans="1:26" ht="15.75" hidden="1" customHeight="1" x14ac:dyDescent="0.25">
      <c r="A904" s="95"/>
      <c r="B904" s="95"/>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row>
    <row r="905" spans="1:26" ht="15.75" hidden="1" customHeight="1" x14ac:dyDescent="0.25">
      <c r="A905" s="95"/>
      <c r="B905" s="95"/>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row>
    <row r="906" spans="1:26" ht="15.75" hidden="1" customHeight="1" x14ac:dyDescent="0.25">
      <c r="A906" s="95"/>
      <c r="B906" s="95"/>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row>
    <row r="907" spans="1:26" ht="15.75" hidden="1" customHeight="1" x14ac:dyDescent="0.25">
      <c r="A907" s="95"/>
      <c r="B907" s="95"/>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row>
    <row r="908" spans="1:26" ht="15.75" hidden="1" customHeight="1" x14ac:dyDescent="0.25">
      <c r="A908" s="95"/>
      <c r="B908" s="95"/>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row>
    <row r="909" spans="1:26" ht="15.75" hidden="1" customHeight="1" x14ac:dyDescent="0.25">
      <c r="A909" s="95"/>
      <c r="B909" s="95"/>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row>
    <row r="910" spans="1:26" ht="15.75" hidden="1" customHeight="1" x14ac:dyDescent="0.25">
      <c r="A910" s="95"/>
      <c r="B910" s="95"/>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row>
    <row r="911" spans="1:26" ht="15.75" hidden="1" customHeight="1" x14ac:dyDescent="0.25">
      <c r="A911" s="95"/>
      <c r="B911" s="95"/>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row>
    <row r="912" spans="1:26" ht="15.75" hidden="1" customHeight="1" x14ac:dyDescent="0.25">
      <c r="A912" s="95"/>
      <c r="B912" s="95"/>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row>
    <row r="913" spans="1:26" ht="15.75" hidden="1" customHeight="1" x14ac:dyDescent="0.25">
      <c r="A913" s="95"/>
      <c r="B913" s="95"/>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row>
    <row r="914" spans="1:26" ht="15.75" hidden="1" customHeight="1" x14ac:dyDescent="0.25">
      <c r="A914" s="95"/>
      <c r="B914" s="95"/>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row>
    <row r="915" spans="1:26" ht="15.75" hidden="1" customHeight="1" x14ac:dyDescent="0.25">
      <c r="A915" s="95"/>
      <c r="B915" s="95"/>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row>
    <row r="916" spans="1:26" ht="15.75" hidden="1" customHeight="1" x14ac:dyDescent="0.25">
      <c r="A916" s="95"/>
      <c r="B916" s="95"/>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row>
    <row r="917" spans="1:26" ht="15.75" hidden="1" customHeight="1" x14ac:dyDescent="0.25">
      <c r="A917" s="95"/>
      <c r="B917" s="95"/>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row>
    <row r="918" spans="1:26" ht="15.75" hidden="1" customHeight="1" x14ac:dyDescent="0.25">
      <c r="A918" s="95"/>
      <c r="B918" s="95"/>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row>
    <row r="919" spans="1:26" ht="15.75" hidden="1" customHeight="1" x14ac:dyDescent="0.25">
      <c r="A919" s="95"/>
      <c r="B919" s="95"/>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row>
    <row r="920" spans="1:26" ht="15.75" hidden="1" customHeight="1" x14ac:dyDescent="0.25">
      <c r="A920" s="95"/>
      <c r="B920" s="95"/>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row>
    <row r="921" spans="1:26" ht="15.75" hidden="1" customHeight="1" x14ac:dyDescent="0.25">
      <c r="A921" s="95"/>
      <c r="B921" s="95"/>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row>
    <row r="922" spans="1:26" ht="15.75" hidden="1" customHeight="1" x14ac:dyDescent="0.25">
      <c r="A922" s="95"/>
      <c r="B922" s="95"/>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row>
    <row r="923" spans="1:26" ht="15.75" hidden="1" customHeight="1" x14ac:dyDescent="0.25">
      <c r="A923" s="95"/>
      <c r="B923" s="95"/>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row>
    <row r="924" spans="1:26" ht="15.75" hidden="1" customHeight="1" x14ac:dyDescent="0.25">
      <c r="A924" s="95"/>
      <c r="B924" s="95"/>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row>
    <row r="925" spans="1:26" ht="15.75" hidden="1" customHeight="1" x14ac:dyDescent="0.25">
      <c r="A925" s="95"/>
      <c r="B925" s="95"/>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row>
    <row r="926" spans="1:26" ht="15.75" hidden="1" customHeight="1" x14ac:dyDescent="0.25">
      <c r="A926" s="95"/>
      <c r="B926" s="95"/>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row>
    <row r="927" spans="1:26" ht="15.75" hidden="1" customHeight="1" x14ac:dyDescent="0.25">
      <c r="A927" s="95"/>
      <c r="B927" s="95"/>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row>
    <row r="928" spans="1:26" ht="15.75" hidden="1" customHeight="1" x14ac:dyDescent="0.25">
      <c r="A928" s="95"/>
      <c r="B928" s="95"/>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row>
    <row r="929" spans="1:26" ht="15.75" hidden="1" customHeight="1" x14ac:dyDescent="0.25">
      <c r="A929" s="95"/>
      <c r="B929" s="95"/>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row>
    <row r="930" spans="1:26" ht="15.75" hidden="1" customHeight="1" x14ac:dyDescent="0.25">
      <c r="A930" s="95"/>
      <c r="B930" s="95"/>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row>
    <row r="931" spans="1:26" ht="15.75" hidden="1" customHeight="1" x14ac:dyDescent="0.25">
      <c r="A931" s="95"/>
      <c r="B931" s="95"/>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row>
    <row r="932" spans="1:26" ht="15.75" hidden="1" customHeight="1" x14ac:dyDescent="0.25">
      <c r="A932" s="95"/>
      <c r="B932" s="95"/>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row>
    <row r="933" spans="1:26" ht="15.75" hidden="1" customHeight="1" x14ac:dyDescent="0.25">
      <c r="A933" s="95"/>
      <c r="B933" s="95"/>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row>
    <row r="934" spans="1:26" ht="15.75" hidden="1" customHeight="1" x14ac:dyDescent="0.25">
      <c r="A934" s="95"/>
      <c r="B934" s="95"/>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row>
    <row r="935" spans="1:26" ht="15.75" hidden="1" customHeight="1" x14ac:dyDescent="0.25">
      <c r="A935" s="95"/>
      <c r="B935" s="95"/>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row>
    <row r="936" spans="1:26" ht="15.75" hidden="1" customHeight="1" x14ac:dyDescent="0.25">
      <c r="A936" s="95"/>
      <c r="B936" s="95"/>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row>
    <row r="937" spans="1:26" ht="15.75" hidden="1" customHeight="1" x14ac:dyDescent="0.25">
      <c r="A937" s="95"/>
      <c r="B937" s="95"/>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row>
    <row r="938" spans="1:26" ht="15.75" hidden="1" customHeight="1" x14ac:dyDescent="0.25">
      <c r="A938" s="95"/>
      <c r="B938" s="95"/>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row>
    <row r="939" spans="1:26" ht="15.75" hidden="1" customHeight="1" x14ac:dyDescent="0.25">
      <c r="A939" s="95"/>
      <c r="B939" s="95"/>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row>
    <row r="940" spans="1:26" ht="15.75" hidden="1" customHeight="1" x14ac:dyDescent="0.25">
      <c r="A940" s="95"/>
      <c r="B940" s="95"/>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row>
    <row r="941" spans="1:26" ht="15.75" hidden="1" customHeight="1" x14ac:dyDescent="0.25">
      <c r="A941" s="95"/>
      <c r="B941" s="95"/>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row>
    <row r="942" spans="1:26" ht="15.75" hidden="1" customHeight="1" x14ac:dyDescent="0.25">
      <c r="A942" s="95"/>
      <c r="B942" s="95"/>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row>
    <row r="943" spans="1:26" ht="15.75" hidden="1" customHeight="1" x14ac:dyDescent="0.25">
      <c r="A943" s="95"/>
      <c r="B943" s="95"/>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row>
    <row r="944" spans="1:26" ht="15.75" hidden="1" customHeight="1" x14ac:dyDescent="0.25">
      <c r="A944" s="95"/>
      <c r="B944" s="95"/>
      <c r="C944" s="95"/>
      <c r="D944" s="95"/>
      <c r="E944" s="95"/>
      <c r="F944" s="95"/>
      <c r="G944" s="95"/>
      <c r="H944" s="95"/>
      <c r="I944" s="95"/>
      <c r="J944" s="95"/>
      <c r="K944" s="95"/>
      <c r="L944" s="95"/>
      <c r="M944" s="95"/>
      <c r="N944" s="95"/>
      <c r="O944" s="95"/>
      <c r="P944" s="95"/>
      <c r="Q944" s="95"/>
      <c r="R944" s="95"/>
      <c r="S944" s="95"/>
      <c r="T944" s="95"/>
      <c r="U944" s="95"/>
      <c r="V944" s="95"/>
      <c r="W944" s="95"/>
      <c r="X944" s="95"/>
      <c r="Y944" s="95"/>
      <c r="Z944" s="95"/>
    </row>
    <row r="945" spans="1:26" ht="15.75" hidden="1" customHeight="1" x14ac:dyDescent="0.25">
      <c r="A945" s="95"/>
      <c r="B945" s="95"/>
      <c r="C945" s="95"/>
      <c r="D945" s="95"/>
      <c r="E945" s="95"/>
      <c r="F945" s="95"/>
      <c r="G945" s="95"/>
      <c r="H945" s="95"/>
      <c r="I945" s="95"/>
      <c r="J945" s="95"/>
      <c r="K945" s="95"/>
      <c r="L945" s="95"/>
      <c r="M945" s="95"/>
      <c r="N945" s="95"/>
      <c r="O945" s="95"/>
      <c r="P945" s="95"/>
      <c r="Q945" s="95"/>
      <c r="R945" s="95"/>
      <c r="S945" s="95"/>
      <c r="T945" s="95"/>
      <c r="U945" s="95"/>
      <c r="V945" s="95"/>
      <c r="W945" s="95"/>
      <c r="X945" s="95"/>
      <c r="Y945" s="95"/>
      <c r="Z945" s="95"/>
    </row>
    <row r="946" spans="1:26" ht="15.75" hidden="1" customHeight="1" x14ac:dyDescent="0.25">
      <c r="A946" s="95"/>
      <c r="B946" s="95"/>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row>
    <row r="947" spans="1:26" ht="15.75" hidden="1" customHeight="1" x14ac:dyDescent="0.25">
      <c r="A947" s="95"/>
      <c r="B947" s="95"/>
      <c r="C947" s="95"/>
      <c r="D947" s="95"/>
      <c r="E947" s="95"/>
      <c r="F947" s="95"/>
      <c r="G947" s="95"/>
      <c r="H947" s="95"/>
      <c r="I947" s="95"/>
      <c r="J947" s="95"/>
      <c r="K947" s="95"/>
      <c r="L947" s="95"/>
      <c r="M947" s="95"/>
      <c r="N947" s="95"/>
      <c r="O947" s="95"/>
      <c r="P947" s="95"/>
      <c r="Q947" s="95"/>
      <c r="R947" s="95"/>
      <c r="S947" s="95"/>
      <c r="T947" s="95"/>
      <c r="U947" s="95"/>
      <c r="V947" s="95"/>
      <c r="W947" s="95"/>
      <c r="X947" s="95"/>
      <c r="Y947" s="95"/>
      <c r="Z947" s="95"/>
    </row>
    <row r="948" spans="1:26" ht="15.75" hidden="1" customHeight="1" x14ac:dyDescent="0.25">
      <c r="A948" s="95"/>
      <c r="B948" s="95"/>
      <c r="C948" s="95"/>
      <c r="D948" s="95"/>
      <c r="E948" s="95"/>
      <c r="F948" s="95"/>
      <c r="G948" s="95"/>
      <c r="H948" s="95"/>
      <c r="I948" s="95"/>
      <c r="J948" s="95"/>
      <c r="K948" s="95"/>
      <c r="L948" s="95"/>
      <c r="M948" s="95"/>
      <c r="N948" s="95"/>
      <c r="O948" s="95"/>
      <c r="P948" s="95"/>
      <c r="Q948" s="95"/>
      <c r="R948" s="95"/>
      <c r="S948" s="95"/>
      <c r="T948" s="95"/>
      <c r="U948" s="95"/>
      <c r="V948" s="95"/>
      <c r="W948" s="95"/>
      <c r="X948" s="95"/>
      <c r="Y948" s="95"/>
      <c r="Z948" s="95"/>
    </row>
    <row r="949" spans="1:26" ht="15.75" hidden="1" customHeight="1" x14ac:dyDescent="0.25">
      <c r="A949" s="95"/>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row>
    <row r="950" spans="1:26" ht="15.75" hidden="1" customHeight="1" x14ac:dyDescent="0.25">
      <c r="A950" s="95"/>
      <c r="B950" s="95"/>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row>
    <row r="951" spans="1:26" ht="15.75" hidden="1" customHeight="1" x14ac:dyDescent="0.25">
      <c r="A951" s="95"/>
      <c r="B951" s="95"/>
      <c r="C951" s="95"/>
      <c r="D951" s="95"/>
      <c r="E951" s="95"/>
      <c r="F951" s="95"/>
      <c r="G951" s="95"/>
      <c r="H951" s="95"/>
      <c r="I951" s="95"/>
      <c r="J951" s="95"/>
      <c r="K951" s="95"/>
      <c r="L951" s="95"/>
      <c r="M951" s="95"/>
      <c r="N951" s="95"/>
      <c r="O951" s="95"/>
      <c r="P951" s="95"/>
      <c r="Q951" s="95"/>
      <c r="R951" s="95"/>
      <c r="S951" s="95"/>
      <c r="T951" s="95"/>
      <c r="U951" s="95"/>
      <c r="V951" s="95"/>
      <c r="W951" s="95"/>
      <c r="X951" s="95"/>
      <c r="Y951" s="95"/>
      <c r="Z951" s="95"/>
    </row>
    <row r="952" spans="1:26" ht="15.75" hidden="1" customHeight="1" x14ac:dyDescent="0.25">
      <c r="A952" s="95"/>
      <c r="B952" s="95"/>
      <c r="C952" s="95"/>
      <c r="D952" s="95"/>
      <c r="E952" s="95"/>
      <c r="F952" s="95"/>
      <c r="G952" s="95"/>
      <c r="H952" s="95"/>
      <c r="I952" s="95"/>
      <c r="J952" s="95"/>
      <c r="K952" s="95"/>
      <c r="L952" s="95"/>
      <c r="M952" s="95"/>
      <c r="N952" s="95"/>
      <c r="O952" s="95"/>
      <c r="P952" s="95"/>
      <c r="Q952" s="95"/>
      <c r="R952" s="95"/>
      <c r="S952" s="95"/>
      <c r="T952" s="95"/>
      <c r="U952" s="95"/>
      <c r="V952" s="95"/>
      <c r="W952" s="95"/>
      <c r="X952" s="95"/>
      <c r="Y952" s="95"/>
      <c r="Z952" s="95"/>
    </row>
    <row r="953" spans="1:26" ht="15.75" hidden="1" customHeight="1" x14ac:dyDescent="0.25">
      <c r="A953" s="95"/>
      <c r="B953" s="95"/>
      <c r="C953" s="95"/>
      <c r="D953" s="95"/>
      <c r="E953" s="95"/>
      <c r="F953" s="95"/>
      <c r="G953" s="95"/>
      <c r="H953" s="95"/>
      <c r="I953" s="95"/>
      <c r="J953" s="95"/>
      <c r="K953" s="95"/>
      <c r="L953" s="95"/>
      <c r="M953" s="95"/>
      <c r="N953" s="95"/>
      <c r="O953" s="95"/>
      <c r="P953" s="95"/>
      <c r="Q953" s="95"/>
      <c r="R953" s="95"/>
      <c r="S953" s="95"/>
      <c r="T953" s="95"/>
      <c r="U953" s="95"/>
      <c r="V953" s="95"/>
      <c r="W953" s="95"/>
      <c r="X953" s="95"/>
      <c r="Y953" s="95"/>
      <c r="Z953" s="95"/>
    </row>
    <row r="954" spans="1:26" ht="15.75" hidden="1" customHeight="1" x14ac:dyDescent="0.25">
      <c r="A954" s="95"/>
      <c r="B954" s="95"/>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row>
    <row r="955" spans="1:26" ht="15.75" hidden="1" customHeight="1" x14ac:dyDescent="0.25">
      <c r="A955" s="95"/>
      <c r="B955" s="95"/>
      <c r="C955" s="95"/>
      <c r="D955" s="95"/>
      <c r="E955" s="95"/>
      <c r="F955" s="95"/>
      <c r="G955" s="95"/>
      <c r="H955" s="95"/>
      <c r="I955" s="95"/>
      <c r="J955" s="95"/>
      <c r="K955" s="95"/>
      <c r="L955" s="95"/>
      <c r="M955" s="95"/>
      <c r="N955" s="95"/>
      <c r="O955" s="95"/>
      <c r="P955" s="95"/>
      <c r="Q955" s="95"/>
      <c r="R955" s="95"/>
      <c r="S955" s="95"/>
      <c r="T955" s="95"/>
      <c r="U955" s="95"/>
      <c r="V955" s="95"/>
      <c r="W955" s="95"/>
      <c r="X955" s="95"/>
      <c r="Y955" s="95"/>
      <c r="Z955" s="95"/>
    </row>
    <row r="956" spans="1:26" ht="15.75" hidden="1" customHeight="1" x14ac:dyDescent="0.25">
      <c r="A956" s="95"/>
      <c r="B956" s="95"/>
      <c r="C956" s="95"/>
      <c r="D956" s="95"/>
      <c r="E956" s="95"/>
      <c r="F956" s="95"/>
      <c r="G956" s="95"/>
      <c r="H956" s="95"/>
      <c r="I956" s="95"/>
      <c r="J956" s="95"/>
      <c r="K956" s="95"/>
      <c r="L956" s="95"/>
      <c r="M956" s="95"/>
      <c r="N956" s="95"/>
      <c r="O956" s="95"/>
      <c r="P956" s="95"/>
      <c r="Q956" s="95"/>
      <c r="R956" s="95"/>
      <c r="S956" s="95"/>
      <c r="T956" s="95"/>
      <c r="U956" s="95"/>
      <c r="V956" s="95"/>
      <c r="W956" s="95"/>
      <c r="X956" s="95"/>
      <c r="Y956" s="95"/>
      <c r="Z956" s="95"/>
    </row>
    <row r="957" spans="1:26" ht="15.75" hidden="1" customHeight="1" x14ac:dyDescent="0.25">
      <c r="A957" s="95"/>
      <c r="B957" s="95"/>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row>
    <row r="958" spans="1:26" ht="15.75" hidden="1" customHeight="1" x14ac:dyDescent="0.25">
      <c r="A958" s="95"/>
      <c r="B958" s="95"/>
      <c r="C958" s="95"/>
      <c r="D958" s="95"/>
      <c r="E958" s="95"/>
      <c r="F958" s="95"/>
      <c r="G958" s="95"/>
      <c r="H958" s="95"/>
      <c r="I958" s="95"/>
      <c r="J958" s="95"/>
      <c r="K958" s="95"/>
      <c r="L958" s="95"/>
      <c r="M958" s="95"/>
      <c r="N958" s="95"/>
      <c r="O958" s="95"/>
      <c r="P958" s="95"/>
      <c r="Q958" s="95"/>
      <c r="R958" s="95"/>
      <c r="S958" s="95"/>
      <c r="T958" s="95"/>
      <c r="U958" s="95"/>
      <c r="V958" s="95"/>
      <c r="W958" s="95"/>
      <c r="X958" s="95"/>
      <c r="Y958" s="95"/>
      <c r="Z958" s="95"/>
    </row>
    <row r="959" spans="1:26" ht="15.75" hidden="1" customHeight="1" x14ac:dyDescent="0.25">
      <c r="A959" s="95"/>
      <c r="B959" s="95"/>
      <c r="C959" s="95"/>
      <c r="D959" s="95"/>
      <c r="E959" s="95"/>
      <c r="F959" s="95"/>
      <c r="G959" s="95"/>
      <c r="H959" s="95"/>
      <c r="I959" s="95"/>
      <c r="J959" s="95"/>
      <c r="K959" s="95"/>
      <c r="L959" s="95"/>
      <c r="M959" s="95"/>
      <c r="N959" s="95"/>
      <c r="O959" s="95"/>
      <c r="P959" s="95"/>
      <c r="Q959" s="95"/>
      <c r="R959" s="95"/>
      <c r="S959" s="95"/>
      <c r="T959" s="95"/>
      <c r="U959" s="95"/>
      <c r="V959" s="95"/>
      <c r="W959" s="95"/>
      <c r="X959" s="95"/>
      <c r="Y959" s="95"/>
      <c r="Z959" s="95"/>
    </row>
    <row r="960" spans="1:26" ht="15.75" hidden="1" customHeight="1" x14ac:dyDescent="0.25">
      <c r="A960" s="95"/>
      <c r="B960" s="95"/>
      <c r="C960" s="95"/>
      <c r="D960" s="95"/>
      <c r="E960" s="95"/>
      <c r="F960" s="95"/>
      <c r="G960" s="95"/>
      <c r="H960" s="95"/>
      <c r="I960" s="95"/>
      <c r="J960" s="95"/>
      <c r="K960" s="95"/>
      <c r="L960" s="95"/>
      <c r="M960" s="95"/>
      <c r="N960" s="95"/>
      <c r="O960" s="95"/>
      <c r="P960" s="95"/>
      <c r="Q960" s="95"/>
      <c r="R960" s="95"/>
      <c r="S960" s="95"/>
      <c r="T960" s="95"/>
      <c r="U960" s="95"/>
      <c r="V960" s="95"/>
      <c r="W960" s="95"/>
      <c r="X960" s="95"/>
      <c r="Y960" s="95"/>
      <c r="Z960" s="95"/>
    </row>
    <row r="961" spans="1:26" ht="15.75" hidden="1" customHeight="1" x14ac:dyDescent="0.25">
      <c r="A961" s="95"/>
      <c r="B961" s="95"/>
      <c r="C961" s="95"/>
      <c r="D961" s="95"/>
      <c r="E961" s="95"/>
      <c r="F961" s="95"/>
      <c r="G961" s="95"/>
      <c r="H961" s="95"/>
      <c r="I961" s="95"/>
      <c r="J961" s="95"/>
      <c r="K961" s="95"/>
      <c r="L961" s="95"/>
      <c r="M961" s="95"/>
      <c r="N961" s="95"/>
      <c r="O961" s="95"/>
      <c r="P961" s="95"/>
      <c r="Q961" s="95"/>
      <c r="R961" s="95"/>
      <c r="S961" s="95"/>
      <c r="T961" s="95"/>
      <c r="U961" s="95"/>
      <c r="V961" s="95"/>
      <c r="W961" s="95"/>
      <c r="X961" s="95"/>
      <c r="Y961" s="95"/>
      <c r="Z961" s="95"/>
    </row>
    <row r="962" spans="1:26" ht="15.75" hidden="1" customHeight="1" x14ac:dyDescent="0.25">
      <c r="A962" s="95"/>
      <c r="B962" s="95"/>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row>
    <row r="963" spans="1:26" ht="15.75" hidden="1" customHeight="1" x14ac:dyDescent="0.25">
      <c r="A963" s="95"/>
      <c r="B963" s="95"/>
      <c r="C963" s="95"/>
      <c r="D963" s="95"/>
      <c r="E963" s="95"/>
      <c r="F963" s="95"/>
      <c r="G963" s="95"/>
      <c r="H963" s="95"/>
      <c r="I963" s="95"/>
      <c r="J963" s="95"/>
      <c r="K963" s="95"/>
      <c r="L963" s="95"/>
      <c r="M963" s="95"/>
      <c r="N963" s="95"/>
      <c r="O963" s="95"/>
      <c r="P963" s="95"/>
      <c r="Q963" s="95"/>
      <c r="R963" s="95"/>
      <c r="S963" s="95"/>
      <c r="T963" s="95"/>
      <c r="U963" s="95"/>
      <c r="V963" s="95"/>
      <c r="W963" s="95"/>
      <c r="X963" s="95"/>
      <c r="Y963" s="95"/>
      <c r="Z963" s="95"/>
    </row>
    <row r="964" spans="1:26" ht="15.75" hidden="1" customHeight="1" x14ac:dyDescent="0.25">
      <c r="A964" s="95"/>
      <c r="B964" s="95"/>
      <c r="C964" s="95"/>
      <c r="D964" s="95"/>
      <c r="E964" s="95"/>
      <c r="F964" s="95"/>
      <c r="G964" s="95"/>
      <c r="H964" s="95"/>
      <c r="I964" s="95"/>
      <c r="J964" s="95"/>
      <c r="K964" s="95"/>
      <c r="L964" s="95"/>
      <c r="M964" s="95"/>
      <c r="N964" s="95"/>
      <c r="O964" s="95"/>
      <c r="P964" s="95"/>
      <c r="Q964" s="95"/>
      <c r="R964" s="95"/>
      <c r="S964" s="95"/>
      <c r="T964" s="95"/>
      <c r="U964" s="95"/>
      <c r="V964" s="95"/>
      <c r="W964" s="95"/>
      <c r="X964" s="95"/>
      <c r="Y964" s="95"/>
      <c r="Z964" s="95"/>
    </row>
    <row r="965" spans="1:26" ht="15.75" hidden="1" customHeight="1" x14ac:dyDescent="0.25">
      <c r="A965" s="95"/>
      <c r="B965" s="95"/>
      <c r="C965" s="95"/>
      <c r="D965" s="95"/>
      <c r="E965" s="95"/>
      <c r="F965" s="95"/>
      <c r="G965" s="95"/>
      <c r="H965" s="95"/>
      <c r="I965" s="95"/>
      <c r="J965" s="95"/>
      <c r="K965" s="95"/>
      <c r="L965" s="95"/>
      <c r="M965" s="95"/>
      <c r="N965" s="95"/>
      <c r="O965" s="95"/>
      <c r="P965" s="95"/>
      <c r="Q965" s="95"/>
      <c r="R965" s="95"/>
      <c r="S965" s="95"/>
      <c r="T965" s="95"/>
      <c r="U965" s="95"/>
      <c r="V965" s="95"/>
      <c r="W965" s="95"/>
      <c r="X965" s="95"/>
      <c r="Y965" s="95"/>
      <c r="Z965" s="95"/>
    </row>
    <row r="966" spans="1:26" ht="15.75" hidden="1" customHeight="1" x14ac:dyDescent="0.25">
      <c r="A966" s="95"/>
      <c r="B966" s="95"/>
      <c r="C966" s="95"/>
      <c r="D966" s="95"/>
      <c r="E966" s="95"/>
      <c r="F966" s="95"/>
      <c r="G966" s="95"/>
      <c r="H966" s="95"/>
      <c r="I966" s="95"/>
      <c r="J966" s="95"/>
      <c r="K966" s="95"/>
      <c r="L966" s="95"/>
      <c r="M966" s="95"/>
      <c r="N966" s="95"/>
      <c r="O966" s="95"/>
      <c r="P966" s="95"/>
      <c r="Q966" s="95"/>
      <c r="R966" s="95"/>
      <c r="S966" s="95"/>
      <c r="T966" s="95"/>
      <c r="U966" s="95"/>
      <c r="V966" s="95"/>
      <c r="W966" s="95"/>
      <c r="X966" s="95"/>
      <c r="Y966" s="95"/>
      <c r="Z966" s="95"/>
    </row>
    <row r="967" spans="1:26" ht="15.75" hidden="1" customHeight="1" x14ac:dyDescent="0.25">
      <c r="A967" s="95"/>
      <c r="B967" s="95"/>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row>
    <row r="968" spans="1:26" ht="15.75" hidden="1" customHeight="1" x14ac:dyDescent="0.25">
      <c r="A968" s="95"/>
      <c r="B968" s="95"/>
      <c r="C968" s="95"/>
      <c r="D968" s="95"/>
      <c r="E968" s="95"/>
      <c r="F968" s="95"/>
      <c r="G968" s="95"/>
      <c r="H968" s="95"/>
      <c r="I968" s="95"/>
      <c r="J968" s="95"/>
      <c r="K968" s="95"/>
      <c r="L968" s="95"/>
      <c r="M968" s="95"/>
      <c r="N968" s="95"/>
      <c r="O968" s="95"/>
      <c r="P968" s="95"/>
      <c r="Q968" s="95"/>
      <c r="R968" s="95"/>
      <c r="S968" s="95"/>
      <c r="T968" s="95"/>
      <c r="U968" s="95"/>
      <c r="V968" s="95"/>
      <c r="W968" s="95"/>
      <c r="X968" s="95"/>
      <c r="Y968" s="95"/>
      <c r="Z968" s="95"/>
    </row>
    <row r="969" spans="1:26" ht="15.75" hidden="1" customHeight="1" x14ac:dyDescent="0.25">
      <c r="A969" s="95"/>
      <c r="B969" s="95"/>
      <c r="C969" s="95"/>
      <c r="D969" s="95"/>
      <c r="E969" s="95"/>
      <c r="F969" s="95"/>
      <c r="G969" s="95"/>
      <c r="H969" s="95"/>
      <c r="I969" s="95"/>
      <c r="J969" s="95"/>
      <c r="K969" s="95"/>
      <c r="L969" s="95"/>
      <c r="M969" s="95"/>
      <c r="N969" s="95"/>
      <c r="O969" s="95"/>
      <c r="P969" s="95"/>
      <c r="Q969" s="95"/>
      <c r="R969" s="95"/>
      <c r="S969" s="95"/>
      <c r="T969" s="95"/>
      <c r="U969" s="95"/>
      <c r="V969" s="95"/>
      <c r="W969" s="95"/>
      <c r="X969" s="95"/>
      <c r="Y969" s="95"/>
      <c r="Z969" s="95"/>
    </row>
    <row r="970" spans="1:26" ht="15.75" hidden="1" customHeight="1" x14ac:dyDescent="0.25">
      <c r="A970" s="95"/>
      <c r="B970" s="95"/>
      <c r="C970" s="95"/>
      <c r="D970" s="95"/>
      <c r="E970" s="95"/>
      <c r="F970" s="95"/>
      <c r="G970" s="95"/>
      <c r="H970" s="95"/>
      <c r="I970" s="95"/>
      <c r="J970" s="95"/>
      <c r="K970" s="95"/>
      <c r="L970" s="95"/>
      <c r="M970" s="95"/>
      <c r="N970" s="95"/>
      <c r="O970" s="95"/>
      <c r="P970" s="95"/>
      <c r="Q970" s="95"/>
      <c r="R970" s="95"/>
      <c r="S970" s="95"/>
      <c r="T970" s="95"/>
      <c r="U970" s="95"/>
      <c r="V970" s="95"/>
      <c r="W970" s="95"/>
      <c r="X970" s="95"/>
      <c r="Y970" s="95"/>
      <c r="Z970" s="95"/>
    </row>
    <row r="971" spans="1:26" ht="15.75" hidden="1" customHeight="1" x14ac:dyDescent="0.25">
      <c r="A971" s="95"/>
      <c r="B971" s="95"/>
      <c r="C971" s="95"/>
      <c r="D971" s="95"/>
      <c r="E971" s="95"/>
      <c r="F971" s="95"/>
      <c r="G971" s="95"/>
      <c r="H971" s="95"/>
      <c r="I971" s="95"/>
      <c r="J971" s="95"/>
      <c r="K971" s="95"/>
      <c r="L971" s="95"/>
      <c r="M971" s="95"/>
      <c r="N971" s="95"/>
      <c r="O971" s="95"/>
      <c r="P971" s="95"/>
      <c r="Q971" s="95"/>
      <c r="R971" s="95"/>
      <c r="S971" s="95"/>
      <c r="T971" s="95"/>
      <c r="U971" s="95"/>
      <c r="V971" s="95"/>
      <c r="W971" s="95"/>
      <c r="X971" s="95"/>
      <c r="Y971" s="95"/>
      <c r="Z971" s="95"/>
    </row>
    <row r="972" spans="1:26" ht="15.75" hidden="1" customHeight="1" x14ac:dyDescent="0.25">
      <c r="A972" s="95"/>
      <c r="B972" s="95"/>
      <c r="C972" s="95"/>
      <c r="D972" s="95"/>
      <c r="E972" s="95"/>
      <c r="F972" s="95"/>
      <c r="G972" s="95"/>
      <c r="H972" s="95"/>
      <c r="I972" s="95"/>
      <c r="J972" s="95"/>
      <c r="K972" s="95"/>
      <c r="L972" s="95"/>
      <c r="M972" s="95"/>
      <c r="N972" s="95"/>
      <c r="O972" s="95"/>
      <c r="P972" s="95"/>
      <c r="Q972" s="95"/>
      <c r="R972" s="95"/>
      <c r="S972" s="95"/>
      <c r="T972" s="95"/>
      <c r="U972" s="95"/>
      <c r="V972" s="95"/>
      <c r="W972" s="95"/>
      <c r="X972" s="95"/>
      <c r="Y972" s="95"/>
      <c r="Z972" s="95"/>
    </row>
    <row r="973" spans="1:26" ht="15.75" hidden="1" customHeight="1" x14ac:dyDescent="0.25">
      <c r="A973" s="95"/>
      <c r="B973" s="95"/>
      <c r="C973" s="95"/>
      <c r="D973" s="95"/>
      <c r="E973" s="95"/>
      <c r="F973" s="95"/>
      <c r="G973" s="95"/>
      <c r="H973" s="95"/>
      <c r="I973" s="95"/>
      <c r="J973" s="95"/>
      <c r="K973" s="95"/>
      <c r="L973" s="95"/>
      <c r="M973" s="95"/>
      <c r="N973" s="95"/>
      <c r="O973" s="95"/>
      <c r="P973" s="95"/>
      <c r="Q973" s="95"/>
      <c r="R973" s="95"/>
      <c r="S973" s="95"/>
      <c r="T973" s="95"/>
      <c r="U973" s="95"/>
      <c r="V973" s="95"/>
      <c r="W973" s="95"/>
      <c r="X973" s="95"/>
      <c r="Y973" s="95"/>
      <c r="Z973" s="95"/>
    </row>
    <row r="974" spans="1:26" ht="15.75" hidden="1" customHeight="1" x14ac:dyDescent="0.25">
      <c r="A974" s="95"/>
      <c r="B974" s="95"/>
      <c r="C974" s="95"/>
      <c r="D974" s="95"/>
      <c r="E974" s="95"/>
      <c r="F974" s="95"/>
      <c r="G974" s="95"/>
      <c r="H974" s="95"/>
      <c r="I974" s="95"/>
      <c r="J974" s="95"/>
      <c r="K974" s="95"/>
      <c r="L974" s="95"/>
      <c r="M974" s="95"/>
      <c r="N974" s="95"/>
      <c r="O974" s="95"/>
      <c r="P974" s="95"/>
      <c r="Q974" s="95"/>
      <c r="R974" s="95"/>
      <c r="S974" s="95"/>
      <c r="T974" s="95"/>
      <c r="U974" s="95"/>
      <c r="V974" s="95"/>
      <c r="W974" s="95"/>
      <c r="X974" s="95"/>
      <c r="Y974" s="95"/>
      <c r="Z974" s="95"/>
    </row>
    <row r="975" spans="1:26" ht="15.75" hidden="1" customHeight="1" x14ac:dyDescent="0.25">
      <c r="A975" s="95"/>
      <c r="B975" s="95"/>
      <c r="C975" s="95"/>
      <c r="D975" s="95"/>
      <c r="E975" s="95"/>
      <c r="F975" s="95"/>
      <c r="G975" s="95"/>
      <c r="H975" s="95"/>
      <c r="I975" s="95"/>
      <c r="J975" s="95"/>
      <c r="K975" s="95"/>
      <c r="L975" s="95"/>
      <c r="M975" s="95"/>
      <c r="N975" s="95"/>
      <c r="O975" s="95"/>
      <c r="P975" s="95"/>
      <c r="Q975" s="95"/>
      <c r="R975" s="95"/>
      <c r="S975" s="95"/>
      <c r="T975" s="95"/>
      <c r="U975" s="95"/>
      <c r="V975" s="95"/>
      <c r="W975" s="95"/>
      <c r="X975" s="95"/>
      <c r="Y975" s="95"/>
      <c r="Z975" s="95"/>
    </row>
    <row r="976" spans="1:26" ht="15.75" hidden="1" customHeight="1" x14ac:dyDescent="0.25">
      <c r="A976" s="95"/>
      <c r="B976" s="95"/>
      <c r="C976" s="95"/>
      <c r="D976" s="95"/>
      <c r="E976" s="95"/>
      <c r="F976" s="95"/>
      <c r="G976" s="95"/>
      <c r="H976" s="95"/>
      <c r="I976" s="95"/>
      <c r="J976" s="95"/>
      <c r="K976" s="95"/>
      <c r="L976" s="95"/>
      <c r="M976" s="95"/>
      <c r="N976" s="95"/>
      <c r="O976" s="95"/>
      <c r="P976" s="95"/>
      <c r="Q976" s="95"/>
      <c r="R976" s="95"/>
      <c r="S976" s="95"/>
      <c r="T976" s="95"/>
      <c r="U976" s="95"/>
      <c r="V976" s="95"/>
      <c r="W976" s="95"/>
      <c r="X976" s="95"/>
      <c r="Y976" s="95"/>
      <c r="Z976" s="95"/>
    </row>
    <row r="977" spans="1:26" ht="15.75" hidden="1" customHeight="1" x14ac:dyDescent="0.25">
      <c r="A977" s="95"/>
      <c r="B977" s="95"/>
      <c r="C977" s="95"/>
      <c r="D977" s="95"/>
      <c r="E977" s="95"/>
      <c r="F977" s="95"/>
      <c r="G977" s="95"/>
      <c r="H977" s="95"/>
      <c r="I977" s="95"/>
      <c r="J977" s="95"/>
      <c r="K977" s="95"/>
      <c r="L977" s="95"/>
      <c r="M977" s="95"/>
      <c r="N977" s="95"/>
      <c r="O977" s="95"/>
      <c r="P977" s="95"/>
      <c r="Q977" s="95"/>
      <c r="R977" s="95"/>
      <c r="S977" s="95"/>
      <c r="T977" s="95"/>
      <c r="U977" s="95"/>
      <c r="V977" s="95"/>
      <c r="W977" s="95"/>
      <c r="X977" s="95"/>
      <c r="Y977" s="95"/>
      <c r="Z977" s="95"/>
    </row>
    <row r="978" spans="1:26" ht="15.75" hidden="1" customHeight="1" x14ac:dyDescent="0.25">
      <c r="A978" s="95"/>
      <c r="B978" s="95"/>
      <c r="C978" s="95"/>
      <c r="D978" s="95"/>
      <c r="E978" s="95"/>
      <c r="F978" s="95"/>
      <c r="G978" s="95"/>
      <c r="H978" s="95"/>
      <c r="I978" s="95"/>
      <c r="J978" s="95"/>
      <c r="K978" s="95"/>
      <c r="L978" s="95"/>
      <c r="M978" s="95"/>
      <c r="N978" s="95"/>
      <c r="O978" s="95"/>
      <c r="P978" s="95"/>
      <c r="Q978" s="95"/>
      <c r="R978" s="95"/>
      <c r="S978" s="95"/>
      <c r="T978" s="95"/>
      <c r="U978" s="95"/>
      <c r="V978" s="95"/>
      <c r="W978" s="95"/>
      <c r="X978" s="95"/>
      <c r="Y978" s="95"/>
      <c r="Z978" s="95"/>
    </row>
    <row r="979" spans="1:26" ht="15.75" hidden="1" customHeight="1" x14ac:dyDescent="0.25">
      <c r="A979" s="95"/>
      <c r="B979" s="95"/>
      <c r="C979" s="95"/>
      <c r="D979" s="95"/>
      <c r="E979" s="95"/>
      <c r="F979" s="95"/>
      <c r="G979" s="95"/>
      <c r="H979" s="95"/>
      <c r="I979" s="95"/>
      <c r="J979" s="95"/>
      <c r="K979" s="95"/>
      <c r="L979" s="95"/>
      <c r="M979" s="95"/>
      <c r="N979" s="95"/>
      <c r="O979" s="95"/>
      <c r="P979" s="95"/>
      <c r="Q979" s="95"/>
      <c r="R979" s="95"/>
      <c r="S979" s="95"/>
      <c r="T979" s="95"/>
      <c r="U979" s="95"/>
      <c r="V979" s="95"/>
      <c r="W979" s="95"/>
      <c r="X979" s="95"/>
      <c r="Y979" s="95"/>
      <c r="Z979" s="95"/>
    </row>
    <row r="980" spans="1:26" ht="15.75" hidden="1" customHeight="1" x14ac:dyDescent="0.25">
      <c r="A980" s="95"/>
      <c r="B980" s="95"/>
      <c r="C980" s="95"/>
      <c r="D980" s="95"/>
      <c r="E980" s="95"/>
      <c r="F980" s="95"/>
      <c r="G980" s="95"/>
      <c r="H980" s="95"/>
      <c r="I980" s="95"/>
      <c r="J980" s="95"/>
      <c r="K980" s="95"/>
      <c r="L980" s="95"/>
      <c r="M980" s="95"/>
      <c r="N980" s="95"/>
      <c r="O980" s="95"/>
      <c r="P980" s="95"/>
      <c r="Q980" s="95"/>
      <c r="R980" s="95"/>
      <c r="S980" s="95"/>
      <c r="T980" s="95"/>
      <c r="U980" s="95"/>
      <c r="V980" s="95"/>
      <c r="W980" s="95"/>
      <c r="X980" s="95"/>
      <c r="Y980" s="95"/>
      <c r="Z980" s="95"/>
    </row>
    <row r="981" spans="1:26" ht="15.75" hidden="1" customHeight="1" x14ac:dyDescent="0.25">
      <c r="A981" s="95"/>
      <c r="B981" s="95"/>
      <c r="C981" s="95"/>
      <c r="D981" s="95"/>
      <c r="E981" s="95"/>
      <c r="F981" s="95"/>
      <c r="G981" s="95"/>
      <c r="H981" s="95"/>
      <c r="I981" s="95"/>
      <c r="J981" s="95"/>
      <c r="K981" s="95"/>
      <c r="L981" s="95"/>
      <c r="M981" s="95"/>
      <c r="N981" s="95"/>
      <c r="O981" s="95"/>
      <c r="P981" s="95"/>
      <c r="Q981" s="95"/>
      <c r="R981" s="95"/>
      <c r="S981" s="95"/>
      <c r="T981" s="95"/>
      <c r="U981" s="95"/>
      <c r="V981" s="95"/>
      <c r="W981" s="95"/>
      <c r="X981" s="95"/>
      <c r="Y981" s="95"/>
      <c r="Z981" s="95"/>
    </row>
    <row r="982" spans="1:26" ht="15.75" hidden="1" customHeight="1" x14ac:dyDescent="0.25">
      <c r="A982" s="95"/>
      <c r="B982" s="95"/>
      <c r="C982" s="95"/>
      <c r="D982" s="95"/>
      <c r="E982" s="95"/>
      <c r="F982" s="95"/>
      <c r="G982" s="95"/>
      <c r="H982" s="95"/>
      <c r="I982" s="95"/>
      <c r="J982" s="95"/>
      <c r="K982" s="95"/>
      <c r="L982" s="95"/>
      <c r="M982" s="95"/>
      <c r="N982" s="95"/>
      <c r="O982" s="95"/>
      <c r="P982" s="95"/>
      <c r="Q982" s="95"/>
      <c r="R982" s="95"/>
      <c r="S982" s="95"/>
      <c r="T982" s="95"/>
      <c r="U982" s="95"/>
      <c r="V982" s="95"/>
      <c r="W982" s="95"/>
      <c r="X982" s="95"/>
      <c r="Y982" s="95"/>
      <c r="Z982" s="95"/>
    </row>
    <row r="983" spans="1:26" ht="15.75" hidden="1" customHeight="1" x14ac:dyDescent="0.25">
      <c r="A983" s="95"/>
      <c r="B983" s="95"/>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row>
    <row r="984" spans="1:26" ht="15.75" hidden="1" customHeight="1" x14ac:dyDescent="0.25">
      <c r="A984" s="95"/>
      <c r="B984" s="95"/>
      <c r="C984" s="95"/>
      <c r="D984" s="95"/>
      <c r="E984" s="95"/>
      <c r="F984" s="95"/>
      <c r="G984" s="95"/>
      <c r="H984" s="95"/>
      <c r="I984" s="95"/>
      <c r="J984" s="95"/>
      <c r="K984" s="95"/>
      <c r="L984" s="95"/>
      <c r="M984" s="95"/>
      <c r="N984" s="95"/>
      <c r="O984" s="95"/>
      <c r="P984" s="95"/>
      <c r="Q984" s="95"/>
      <c r="R984" s="95"/>
      <c r="S984" s="95"/>
      <c r="T984" s="95"/>
      <c r="U984" s="95"/>
      <c r="V984" s="95"/>
      <c r="W984" s="95"/>
      <c r="X984" s="95"/>
      <c r="Y984" s="95"/>
      <c r="Z984" s="95"/>
    </row>
    <row r="985" spans="1:26" ht="15.75" hidden="1" customHeight="1" x14ac:dyDescent="0.25">
      <c r="A985" s="95"/>
      <c r="B985" s="95"/>
      <c r="C985" s="95"/>
      <c r="D985" s="95"/>
      <c r="E985" s="95"/>
      <c r="F985" s="95"/>
      <c r="G985" s="95"/>
      <c r="H985" s="95"/>
      <c r="I985" s="95"/>
      <c r="J985" s="95"/>
      <c r="K985" s="95"/>
      <c r="L985" s="95"/>
      <c r="M985" s="95"/>
      <c r="N985" s="95"/>
      <c r="O985" s="95"/>
      <c r="P985" s="95"/>
      <c r="Q985" s="95"/>
      <c r="R985" s="95"/>
      <c r="S985" s="95"/>
      <c r="T985" s="95"/>
      <c r="U985" s="95"/>
      <c r="V985" s="95"/>
      <c r="W985" s="95"/>
      <c r="X985" s="95"/>
      <c r="Y985" s="95"/>
      <c r="Z985" s="95"/>
    </row>
    <row r="986" spans="1:26" ht="15.75" hidden="1" customHeight="1" x14ac:dyDescent="0.25">
      <c r="A986" s="95"/>
      <c r="B986" s="95"/>
      <c r="C986" s="95"/>
      <c r="D986" s="95"/>
      <c r="E986" s="95"/>
      <c r="F986" s="95"/>
      <c r="G986" s="95"/>
      <c r="H986" s="95"/>
      <c r="I986" s="95"/>
      <c r="J986" s="95"/>
      <c r="K986" s="95"/>
      <c r="L986" s="95"/>
      <c r="M986" s="95"/>
      <c r="N986" s="95"/>
      <c r="O986" s="95"/>
      <c r="P986" s="95"/>
      <c r="Q986" s="95"/>
      <c r="R986" s="95"/>
      <c r="S986" s="95"/>
      <c r="T986" s="95"/>
      <c r="U986" s="95"/>
      <c r="V986" s="95"/>
      <c r="W986" s="95"/>
      <c r="X986" s="95"/>
      <c r="Y986" s="95"/>
      <c r="Z986" s="95"/>
    </row>
    <row r="987" spans="1:26" ht="15.75" hidden="1" customHeight="1" x14ac:dyDescent="0.25">
      <c r="A987" s="95"/>
      <c r="B987" s="95"/>
      <c r="C987" s="95"/>
      <c r="D987" s="95"/>
      <c r="E987" s="95"/>
      <c r="F987" s="95"/>
      <c r="G987" s="95"/>
      <c r="H987" s="95"/>
      <c r="I987" s="95"/>
      <c r="J987" s="95"/>
      <c r="K987" s="95"/>
      <c r="L987" s="95"/>
      <c r="M987" s="95"/>
      <c r="N987" s="95"/>
      <c r="O987" s="95"/>
      <c r="P987" s="95"/>
      <c r="Q987" s="95"/>
      <c r="R987" s="95"/>
      <c r="S987" s="95"/>
      <c r="T987" s="95"/>
      <c r="U987" s="95"/>
      <c r="V987" s="95"/>
      <c r="W987" s="95"/>
      <c r="X987" s="95"/>
      <c r="Y987" s="95"/>
      <c r="Z987" s="95"/>
    </row>
    <row r="988" spans="1:26" ht="15.75" hidden="1" customHeight="1" x14ac:dyDescent="0.25">
      <c r="A988" s="95"/>
      <c r="B988" s="95"/>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5"/>
    </row>
    <row r="989" spans="1:26" ht="15.75" hidden="1" customHeight="1" x14ac:dyDescent="0.25">
      <c r="A989" s="95"/>
      <c r="B989" s="95"/>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row>
    <row r="990" spans="1:26" ht="15.75" hidden="1" customHeight="1" x14ac:dyDescent="0.25">
      <c r="A990" s="95"/>
      <c r="B990" s="95"/>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row>
    <row r="991" spans="1:26" ht="15.75" hidden="1" customHeight="1" x14ac:dyDescent="0.25">
      <c r="A991" s="95"/>
      <c r="B991" s="95"/>
      <c r="C991" s="95"/>
      <c r="D991" s="95"/>
      <c r="E991" s="95"/>
      <c r="F991" s="95"/>
      <c r="G991" s="95"/>
      <c r="H991" s="95"/>
      <c r="I991" s="95"/>
      <c r="J991" s="95"/>
      <c r="K991" s="95"/>
      <c r="L991" s="95"/>
      <c r="M991" s="95"/>
      <c r="N991" s="95"/>
      <c r="O991" s="95"/>
      <c r="P991" s="95"/>
      <c r="Q991" s="95"/>
      <c r="R991" s="95"/>
      <c r="S991" s="95"/>
      <c r="T991" s="95"/>
      <c r="U991" s="95"/>
      <c r="V991" s="95"/>
      <c r="W991" s="95"/>
      <c r="X991" s="95"/>
      <c r="Y991" s="95"/>
      <c r="Z991" s="95"/>
    </row>
    <row r="992" spans="1:26" ht="15.75" hidden="1" customHeight="1" x14ac:dyDescent="0.25">
      <c r="A992" s="95"/>
      <c r="B992" s="95"/>
      <c r="C992" s="95"/>
      <c r="D992" s="95"/>
      <c r="E992" s="95"/>
      <c r="F992" s="95"/>
      <c r="G992" s="95"/>
      <c r="H992" s="95"/>
      <c r="I992" s="95"/>
      <c r="J992" s="95"/>
      <c r="K992" s="95"/>
      <c r="L992" s="95"/>
      <c r="M992" s="95"/>
      <c r="N992" s="95"/>
      <c r="O992" s="95"/>
      <c r="P992" s="95"/>
      <c r="Q992" s="95"/>
      <c r="R992" s="95"/>
      <c r="S992" s="95"/>
      <c r="T992" s="95"/>
      <c r="U992" s="95"/>
      <c r="V992" s="95"/>
      <c r="W992" s="95"/>
      <c r="X992" s="95"/>
      <c r="Y992" s="95"/>
      <c r="Z992" s="95"/>
    </row>
    <row r="993" spans="1:26" ht="15.75" hidden="1" customHeight="1" x14ac:dyDescent="0.25">
      <c r="A993" s="95"/>
      <c r="B993" s="95"/>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row>
    <row r="994" spans="1:26" ht="15.75" hidden="1" customHeight="1" x14ac:dyDescent="0.25">
      <c r="A994" s="95"/>
      <c r="B994" s="95"/>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row>
    <row r="995" spans="1:26" ht="15.75" hidden="1" customHeight="1" x14ac:dyDescent="0.25">
      <c r="A995" s="95"/>
      <c r="B995" s="95"/>
      <c r="C995" s="95"/>
      <c r="D995" s="95"/>
      <c r="E995" s="95"/>
      <c r="F995" s="95"/>
      <c r="G995" s="95"/>
      <c r="H995" s="95"/>
      <c r="I995" s="95"/>
      <c r="J995" s="95"/>
      <c r="K995" s="95"/>
      <c r="L995" s="95"/>
      <c r="M995" s="95"/>
      <c r="N995" s="95"/>
      <c r="O995" s="95"/>
      <c r="P995" s="95"/>
      <c r="Q995" s="95"/>
      <c r="R995" s="95"/>
      <c r="S995" s="95"/>
      <c r="T995" s="95"/>
      <c r="U995" s="95"/>
      <c r="V995" s="95"/>
      <c r="W995" s="95"/>
      <c r="X995" s="95"/>
      <c r="Y995" s="95"/>
      <c r="Z995" s="95"/>
    </row>
    <row r="996" spans="1:26" ht="15.75" hidden="1" customHeight="1" x14ac:dyDescent="0.25">
      <c r="A996" s="95"/>
      <c r="B996" s="95"/>
      <c r="C996" s="95"/>
      <c r="D996" s="95"/>
      <c r="E996" s="95"/>
      <c r="F996" s="95"/>
      <c r="G996" s="95"/>
      <c r="H996" s="95"/>
      <c r="I996" s="95"/>
      <c r="J996" s="95"/>
      <c r="K996" s="95"/>
      <c r="L996" s="95"/>
      <c r="M996" s="95"/>
      <c r="N996" s="95"/>
      <c r="O996" s="95"/>
      <c r="P996" s="95"/>
      <c r="Q996" s="95"/>
      <c r="R996" s="95"/>
      <c r="S996" s="95"/>
      <c r="T996" s="95"/>
      <c r="U996" s="95"/>
      <c r="V996" s="95"/>
      <c r="W996" s="95"/>
      <c r="X996" s="95"/>
      <c r="Y996" s="95"/>
      <c r="Z996" s="95"/>
    </row>
    <row r="997" spans="1:26" ht="15.75" hidden="1" customHeight="1" x14ac:dyDescent="0.25">
      <c r="A997" s="95"/>
      <c r="B997" s="95"/>
      <c r="C997" s="95"/>
      <c r="D997" s="95"/>
      <c r="E997" s="95"/>
      <c r="F997" s="95"/>
      <c r="G997" s="95"/>
      <c r="H997" s="95"/>
      <c r="I997" s="95"/>
      <c r="J997" s="95"/>
      <c r="K997" s="95"/>
      <c r="L997" s="95"/>
      <c r="M997" s="95"/>
      <c r="N997" s="95"/>
      <c r="O997" s="95"/>
      <c r="P997" s="95"/>
      <c r="Q997" s="95"/>
      <c r="R997" s="95"/>
      <c r="S997" s="95"/>
      <c r="T997" s="95"/>
      <c r="U997" s="95"/>
      <c r="V997" s="95"/>
      <c r="W997" s="95"/>
      <c r="X997" s="95"/>
      <c r="Y997" s="95"/>
      <c r="Z997" s="95"/>
    </row>
    <row r="998" spans="1:26" ht="15.75" hidden="1" customHeight="1" x14ac:dyDescent="0.25">
      <c r="A998" s="95"/>
      <c r="B998" s="95"/>
      <c r="C998" s="95"/>
      <c r="D998" s="95"/>
      <c r="E998" s="95"/>
      <c r="F998" s="95"/>
      <c r="G998" s="95"/>
      <c r="H998" s="95"/>
      <c r="I998" s="95"/>
      <c r="J998" s="95"/>
      <c r="K998" s="95"/>
      <c r="L998" s="95"/>
      <c r="M998" s="95"/>
      <c r="N998" s="95"/>
      <c r="O998" s="95"/>
      <c r="P998" s="95"/>
      <c r="Q998" s="95"/>
      <c r="R998" s="95"/>
      <c r="S998" s="95"/>
      <c r="T998" s="95"/>
      <c r="U998" s="95"/>
      <c r="V998" s="95"/>
      <c r="W998" s="95"/>
      <c r="X998" s="95"/>
      <c r="Y998" s="95"/>
      <c r="Z998" s="95"/>
    </row>
    <row r="999" spans="1:26" ht="15.75" hidden="1" customHeight="1" x14ac:dyDescent="0.25">
      <c r="A999" s="95"/>
      <c r="B999" s="95"/>
      <c r="C999" s="95"/>
      <c r="D999" s="95"/>
      <c r="E999" s="95"/>
      <c r="F999" s="95"/>
      <c r="G999" s="95"/>
      <c r="H999" s="95"/>
      <c r="I999" s="95"/>
      <c r="J999" s="95"/>
      <c r="K999" s="95"/>
      <c r="L999" s="95"/>
      <c r="M999" s="95"/>
      <c r="N999" s="95"/>
      <c r="O999" s="95"/>
      <c r="P999" s="95"/>
      <c r="Q999" s="95"/>
      <c r="R999" s="95"/>
      <c r="S999" s="95"/>
      <c r="T999" s="95"/>
      <c r="U999" s="95"/>
      <c r="V999" s="95"/>
      <c r="W999" s="95"/>
      <c r="X999" s="95"/>
      <c r="Y999" s="95"/>
      <c r="Z999" s="95"/>
    </row>
    <row r="1000" spans="1:26" ht="15.75" hidden="1" customHeight="1" x14ac:dyDescent="0.25">
      <c r="A1000" s="95"/>
      <c r="B1000" s="95"/>
      <c r="C1000" s="95"/>
      <c r="D1000" s="95"/>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fRule type="expression" dxfId="2" priority="2">
      <formula>AND(F21&gt;=9,F21&lt;=12)</formula>
    </cfRule>
    <cfRule type="expression" dxfId="1" priority="3">
      <formula>AND(F21&gt;=3,F21&lt;=8)</formula>
    </cfRule>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Riesgos'!$D$9:$D$13</xm:f>
          </x14:formula1>
          <xm:sqref>D21:D27</xm:sqref>
        </x14:dataValidation>
        <x14:dataValidation type="list" allowBlank="1" showErrorMessage="1">
          <x14:formula1>
            <xm:f>'Anexo Tabla Riesgos'!$F$7:$J$7</xm:f>
          </x14:formula1>
          <xm:sqref>E21:E27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1: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s>
  <sheetData>
    <row r="1" spans="2:2" ht="14.25" customHeight="1" x14ac:dyDescent="0.25"/>
    <row r="2" spans="2:2" ht="14.25" customHeight="1" x14ac:dyDescent="0.25"/>
    <row r="3" spans="2:2" ht="14.25" customHeight="1" x14ac:dyDescent="0.25">
      <c r="B3" s="173" t="s">
        <v>312</v>
      </c>
    </row>
    <row r="4" spans="2:2" ht="14.25" customHeight="1" x14ac:dyDescent="0.25">
      <c r="B4" s="98" t="s">
        <v>319</v>
      </c>
    </row>
    <row r="5" spans="2:2" ht="14.25" customHeight="1" x14ac:dyDescent="0.25">
      <c r="B5" s="98" t="s">
        <v>345</v>
      </c>
    </row>
    <row r="6" spans="2:2" ht="14.25" customHeight="1" x14ac:dyDescent="0.25">
      <c r="B6" s="98" t="s">
        <v>346</v>
      </c>
    </row>
    <row r="7" spans="2:2" ht="14.25" customHeight="1" x14ac:dyDescent="0.25">
      <c r="B7" s="98" t="s">
        <v>347</v>
      </c>
    </row>
    <row r="8" spans="2:2" ht="14.25" customHeight="1" x14ac:dyDescent="0.25">
      <c r="B8" s="98" t="s">
        <v>348</v>
      </c>
    </row>
    <row r="9" spans="2:2" ht="14.25" customHeight="1" x14ac:dyDescent="0.25">
      <c r="B9" s="98" t="s">
        <v>349</v>
      </c>
    </row>
    <row r="10" spans="2:2" ht="14.25" customHeight="1" x14ac:dyDescent="0.25">
      <c r="B10" s="98" t="s">
        <v>350</v>
      </c>
    </row>
    <row r="11" spans="2:2" ht="14.25" customHeight="1" x14ac:dyDescent="0.25">
      <c r="B11" s="98" t="s">
        <v>351</v>
      </c>
    </row>
    <row r="12" spans="2:2" ht="14.25" customHeight="1" x14ac:dyDescent="0.25">
      <c r="B12" s="98" t="s">
        <v>352</v>
      </c>
    </row>
    <row r="13" spans="2:2" ht="14.25" customHeight="1" x14ac:dyDescent="0.25">
      <c r="B13" s="98" t="s">
        <v>353</v>
      </c>
    </row>
    <row r="14" spans="2:2" ht="14.25" customHeight="1" x14ac:dyDescent="0.25">
      <c r="B14" s="98" t="s">
        <v>354</v>
      </c>
    </row>
    <row r="15" spans="2:2" ht="14.25" customHeight="1" x14ac:dyDescent="0.25">
      <c r="B15" s="98" t="s">
        <v>355</v>
      </c>
    </row>
    <row r="16" spans="2:2" ht="14.25" customHeight="1" x14ac:dyDescent="0.25">
      <c r="B16" s="98" t="s">
        <v>356</v>
      </c>
    </row>
    <row r="17" spans="2:2" ht="14.25" customHeight="1" x14ac:dyDescent="0.25"/>
    <row r="18" spans="2:2" ht="14.25" customHeight="1" x14ac:dyDescent="0.25">
      <c r="B18" s="173" t="s">
        <v>314</v>
      </c>
    </row>
    <row r="19" spans="2:2" ht="14.25" customHeight="1" x14ac:dyDescent="0.25">
      <c r="B19" s="98" t="s">
        <v>357</v>
      </c>
    </row>
    <row r="20" spans="2:2" ht="14.25" customHeight="1" x14ac:dyDescent="0.25">
      <c r="B20" s="98" t="s">
        <v>358</v>
      </c>
    </row>
    <row r="21" spans="2:2" ht="14.25" customHeight="1" x14ac:dyDescent="0.25">
      <c r="B21" s="98" t="s">
        <v>359</v>
      </c>
    </row>
    <row r="22" spans="2:2" ht="14.25" customHeight="1" x14ac:dyDescent="0.25">
      <c r="B22" s="98" t="s">
        <v>360</v>
      </c>
    </row>
    <row r="23" spans="2:2" ht="14.25" customHeight="1" x14ac:dyDescent="0.25">
      <c r="B23" s="98" t="s">
        <v>361</v>
      </c>
    </row>
    <row r="24" spans="2:2" ht="14.25" customHeight="1" x14ac:dyDescent="0.25"/>
    <row r="25" spans="2:2" ht="14.25" customHeight="1" x14ac:dyDescent="0.25">
      <c r="B25" s="173" t="s">
        <v>315</v>
      </c>
    </row>
    <row r="26" spans="2:2" ht="14.25" customHeight="1" x14ac:dyDescent="0.25">
      <c r="B26" s="98" t="s">
        <v>362</v>
      </c>
    </row>
    <row r="27" spans="2:2" ht="14.25" customHeight="1" x14ac:dyDescent="0.25">
      <c r="B27" s="98" t="s">
        <v>363</v>
      </c>
    </row>
    <row r="28" spans="2:2" ht="14.25" customHeight="1" x14ac:dyDescent="0.25">
      <c r="B28" s="98" t="s">
        <v>359</v>
      </c>
    </row>
    <row r="29" spans="2:2" ht="14.25" customHeight="1" x14ac:dyDescent="0.25">
      <c r="B29" s="98" t="s">
        <v>364</v>
      </c>
    </row>
    <row r="30" spans="2:2" ht="14.25" customHeight="1" x14ac:dyDescent="0.25">
      <c r="B30" s="98" t="s">
        <v>365</v>
      </c>
    </row>
    <row r="31" spans="2:2" ht="14.25" customHeight="1" x14ac:dyDescent="0.25"/>
    <row r="32" spans="2:2" ht="14.25" customHeight="1" x14ac:dyDescent="0.25"/>
    <row r="33" spans="2:20" ht="14.25" customHeight="1" x14ac:dyDescent="0.25"/>
    <row r="34" spans="2:20" ht="14.25" customHeight="1" x14ac:dyDescent="0.25"/>
    <row r="35" spans="2:20" ht="14.25" customHeight="1" x14ac:dyDescent="0.25">
      <c r="B35" s="174"/>
      <c r="C35" s="175"/>
      <c r="D35" s="175"/>
      <c r="E35" s="175"/>
      <c r="F35" s="175"/>
      <c r="G35" s="175"/>
      <c r="H35" s="175"/>
      <c r="I35" s="175"/>
      <c r="J35" s="175"/>
      <c r="K35" s="176"/>
    </row>
    <row r="36" spans="2:20" ht="14.25" customHeight="1" x14ac:dyDescent="0.25">
      <c r="B36" s="177"/>
      <c r="C36" s="510" t="s">
        <v>366</v>
      </c>
      <c r="D36" s="416"/>
      <c r="E36" s="416"/>
      <c r="F36" s="416"/>
      <c r="G36" s="416"/>
      <c r="H36" s="416"/>
      <c r="I36" s="416"/>
      <c r="J36" s="417"/>
      <c r="K36" s="178"/>
    </row>
    <row r="37" spans="2:20" ht="14.25" customHeight="1" x14ac:dyDescent="0.25">
      <c r="B37" s="177"/>
      <c r="C37" s="15"/>
      <c r="D37" s="15"/>
      <c r="E37" s="15"/>
      <c r="F37" s="15"/>
      <c r="G37" s="15"/>
      <c r="H37" s="15"/>
      <c r="I37" s="15"/>
      <c r="J37" s="15"/>
      <c r="K37" s="178"/>
    </row>
    <row r="38" spans="2:20" ht="16.5" customHeight="1" x14ac:dyDescent="0.25">
      <c r="B38" s="177"/>
      <c r="C38" s="15"/>
      <c r="D38" s="15"/>
      <c r="E38" s="15"/>
      <c r="F38" s="511" t="s">
        <v>315</v>
      </c>
      <c r="G38" s="419"/>
      <c r="H38" s="419"/>
      <c r="I38" s="419"/>
      <c r="J38" s="420"/>
      <c r="K38" s="178"/>
      <c r="M38" s="179"/>
      <c r="N38" s="68" t="s">
        <v>367</v>
      </c>
      <c r="O38" s="68"/>
      <c r="P38" s="68"/>
      <c r="Q38" s="68"/>
      <c r="R38" s="68"/>
      <c r="S38" s="68"/>
      <c r="T38" s="68"/>
    </row>
    <row r="39" spans="2:20" ht="14.25" customHeight="1" x14ac:dyDescent="0.25">
      <c r="B39" s="177"/>
      <c r="C39" s="15"/>
      <c r="D39" s="15"/>
      <c r="E39" s="15"/>
      <c r="F39" s="180" t="s">
        <v>368</v>
      </c>
      <c r="G39" s="180" t="s">
        <v>322</v>
      </c>
      <c r="H39" s="180" t="s">
        <v>321</v>
      </c>
      <c r="I39" s="180" t="s">
        <v>369</v>
      </c>
      <c r="J39" s="180" t="s">
        <v>370</v>
      </c>
      <c r="K39" s="178"/>
      <c r="M39" s="15"/>
      <c r="N39" s="15"/>
      <c r="O39" s="15"/>
      <c r="P39" s="15"/>
      <c r="Q39" s="15"/>
      <c r="R39" s="15"/>
      <c r="S39" s="15"/>
      <c r="T39" s="15"/>
    </row>
    <row r="40" spans="2:20" ht="14.25" customHeight="1" x14ac:dyDescent="0.25">
      <c r="B40" s="177"/>
      <c r="C40" s="15"/>
      <c r="D40" s="15"/>
      <c r="E40" s="15"/>
      <c r="F40" s="180">
        <v>1</v>
      </c>
      <c r="G40" s="180">
        <v>2</v>
      </c>
      <c r="H40" s="180">
        <v>3</v>
      </c>
      <c r="I40" s="180">
        <v>4</v>
      </c>
      <c r="J40" s="180">
        <v>5</v>
      </c>
      <c r="K40" s="178"/>
      <c r="M40" s="181"/>
      <c r="N40" s="68" t="s">
        <v>371</v>
      </c>
      <c r="O40" s="68"/>
      <c r="P40" s="68"/>
      <c r="Q40" s="68"/>
      <c r="R40" s="68"/>
      <c r="S40" s="68"/>
      <c r="T40" s="68"/>
    </row>
    <row r="41" spans="2:20" ht="14.25" customHeight="1" x14ac:dyDescent="0.3">
      <c r="B41" s="177"/>
      <c r="C41" s="512" t="s">
        <v>314</v>
      </c>
      <c r="D41" s="182" t="s">
        <v>372</v>
      </c>
      <c r="E41" s="180">
        <v>5</v>
      </c>
      <c r="F41" s="183">
        <v>5</v>
      </c>
      <c r="G41" s="184">
        <v>10</v>
      </c>
      <c r="H41" s="185">
        <v>15</v>
      </c>
      <c r="I41" s="185">
        <v>20</v>
      </c>
      <c r="J41" s="185">
        <v>25</v>
      </c>
      <c r="K41" s="178"/>
      <c r="M41" s="15"/>
      <c r="N41" s="15"/>
      <c r="O41" s="15"/>
      <c r="P41" s="15"/>
      <c r="Q41" s="15"/>
      <c r="R41" s="15"/>
      <c r="S41" s="15"/>
      <c r="T41" s="15"/>
    </row>
    <row r="42" spans="2:20" ht="14.25" customHeight="1" x14ac:dyDescent="0.3">
      <c r="B42" s="177"/>
      <c r="C42" s="442"/>
      <c r="D42" s="182" t="s">
        <v>373</v>
      </c>
      <c r="E42" s="180">
        <v>4</v>
      </c>
      <c r="F42" s="183">
        <v>4</v>
      </c>
      <c r="G42" s="183">
        <v>8</v>
      </c>
      <c r="H42" s="184">
        <v>12</v>
      </c>
      <c r="I42" s="185">
        <v>16</v>
      </c>
      <c r="J42" s="185">
        <v>20</v>
      </c>
      <c r="K42" s="178"/>
      <c r="M42" s="186"/>
      <c r="N42" s="68" t="s">
        <v>374</v>
      </c>
      <c r="O42" s="68"/>
      <c r="P42" s="68"/>
      <c r="Q42" s="68"/>
      <c r="R42" s="68"/>
      <c r="S42" s="68"/>
      <c r="T42" s="68"/>
    </row>
    <row r="43" spans="2:20" ht="14.25" customHeight="1" x14ac:dyDescent="0.3">
      <c r="B43" s="177"/>
      <c r="C43" s="442"/>
      <c r="D43" s="182" t="s">
        <v>321</v>
      </c>
      <c r="E43" s="180">
        <v>3</v>
      </c>
      <c r="F43" s="183">
        <v>3</v>
      </c>
      <c r="G43" s="183">
        <v>6</v>
      </c>
      <c r="H43" s="184">
        <v>9</v>
      </c>
      <c r="I43" s="184">
        <v>12</v>
      </c>
      <c r="J43" s="185">
        <v>15</v>
      </c>
      <c r="K43" s="178"/>
      <c r="M43" s="15"/>
      <c r="N43" s="15"/>
      <c r="O43" s="15"/>
      <c r="P43" s="15"/>
      <c r="Q43" s="15"/>
      <c r="R43" s="15"/>
      <c r="S43" s="15"/>
      <c r="T43" s="15"/>
    </row>
    <row r="44" spans="2:20" ht="14.25" customHeight="1" x14ac:dyDescent="0.3">
      <c r="B44" s="177"/>
      <c r="C44" s="442"/>
      <c r="D44" s="182" t="s">
        <v>375</v>
      </c>
      <c r="E44" s="180">
        <v>2</v>
      </c>
      <c r="F44" s="187">
        <v>2</v>
      </c>
      <c r="G44" s="183">
        <v>4</v>
      </c>
      <c r="H44" s="183">
        <v>6</v>
      </c>
      <c r="I44" s="183">
        <v>8</v>
      </c>
      <c r="J44" s="184">
        <v>10</v>
      </c>
      <c r="K44" s="178"/>
      <c r="M44" s="170"/>
      <c r="N44" s="68" t="s">
        <v>376</v>
      </c>
      <c r="O44" s="68"/>
      <c r="P44" s="68"/>
      <c r="Q44" s="68"/>
      <c r="R44" s="68"/>
      <c r="S44" s="68"/>
      <c r="T44" s="68"/>
    </row>
    <row r="45" spans="2:20" ht="14.25" customHeight="1" x14ac:dyDescent="0.3">
      <c r="B45" s="177"/>
      <c r="C45" s="443"/>
      <c r="D45" s="182" t="s">
        <v>377</v>
      </c>
      <c r="E45" s="180">
        <v>1</v>
      </c>
      <c r="F45" s="187">
        <v>1</v>
      </c>
      <c r="G45" s="187">
        <v>2</v>
      </c>
      <c r="H45" s="183">
        <v>3</v>
      </c>
      <c r="I45" s="183">
        <v>4</v>
      </c>
      <c r="J45" s="183">
        <v>5</v>
      </c>
      <c r="K45" s="178"/>
    </row>
    <row r="46" spans="2:20" ht="14.25" customHeight="1" x14ac:dyDescent="0.25">
      <c r="B46" s="177"/>
      <c r="C46" s="15"/>
      <c r="D46" s="15"/>
      <c r="E46" s="15"/>
      <c r="F46" s="15"/>
      <c r="G46" s="15"/>
      <c r="H46" s="15"/>
      <c r="I46" s="15"/>
      <c r="J46" s="15"/>
      <c r="K46" s="178"/>
    </row>
    <row r="47" spans="2:20" ht="14.25" customHeight="1" x14ac:dyDescent="0.25">
      <c r="B47" s="177"/>
      <c r="C47" s="179"/>
      <c r="D47" s="421" t="s">
        <v>378</v>
      </c>
      <c r="E47" s="419"/>
      <c r="F47" s="419"/>
      <c r="G47" s="419"/>
      <c r="H47" s="419"/>
      <c r="I47" s="419"/>
      <c r="J47" s="420"/>
      <c r="K47" s="178"/>
    </row>
    <row r="48" spans="2:20" ht="14.25" customHeight="1" x14ac:dyDescent="0.25">
      <c r="B48" s="177"/>
      <c r="C48" s="15"/>
      <c r="D48" s="15"/>
      <c r="E48" s="15"/>
      <c r="F48" s="15"/>
      <c r="G48" s="15"/>
      <c r="H48" s="15"/>
      <c r="I48" s="15"/>
      <c r="J48" s="15"/>
      <c r="K48" s="178"/>
    </row>
    <row r="49" spans="2:24" ht="14.25" customHeight="1" x14ac:dyDescent="0.25">
      <c r="B49" s="177"/>
      <c r="C49" s="181"/>
      <c r="D49" s="421" t="s">
        <v>379</v>
      </c>
      <c r="E49" s="419"/>
      <c r="F49" s="419"/>
      <c r="G49" s="419"/>
      <c r="H49" s="419"/>
      <c r="I49" s="419"/>
      <c r="J49" s="420"/>
      <c r="K49" s="178"/>
    </row>
    <row r="50" spans="2:24" ht="14.25" customHeight="1" x14ac:dyDescent="0.25">
      <c r="B50" s="177"/>
      <c r="C50" s="15"/>
      <c r="D50" s="15"/>
      <c r="E50" s="15"/>
      <c r="F50" s="15"/>
      <c r="G50" s="15"/>
      <c r="H50" s="15"/>
      <c r="I50" s="15"/>
      <c r="J50" s="15"/>
      <c r="K50" s="178"/>
    </row>
    <row r="51" spans="2:24" ht="14.25" customHeight="1" x14ac:dyDescent="0.25">
      <c r="B51" s="177"/>
      <c r="C51" s="186"/>
      <c r="D51" s="421" t="s">
        <v>380</v>
      </c>
      <c r="E51" s="419"/>
      <c r="F51" s="419"/>
      <c r="G51" s="419"/>
      <c r="H51" s="419"/>
      <c r="I51" s="419"/>
      <c r="J51" s="420"/>
      <c r="K51" s="178"/>
    </row>
    <row r="52" spans="2:24" ht="14.25" customHeight="1" x14ac:dyDescent="0.25">
      <c r="B52" s="177"/>
      <c r="C52" s="15"/>
      <c r="D52" s="15"/>
      <c r="E52" s="15"/>
      <c r="F52" s="15"/>
      <c r="G52" s="15"/>
      <c r="H52" s="15"/>
      <c r="I52" s="15"/>
      <c r="J52" s="15"/>
      <c r="K52" s="178"/>
    </row>
    <row r="53" spans="2:24" ht="14.25" customHeight="1" x14ac:dyDescent="0.25">
      <c r="B53" s="177"/>
      <c r="C53" s="170"/>
      <c r="D53" s="421" t="s">
        <v>381</v>
      </c>
      <c r="E53" s="419"/>
      <c r="F53" s="419"/>
      <c r="G53" s="419"/>
      <c r="H53" s="419"/>
      <c r="I53" s="419"/>
      <c r="J53" s="420"/>
      <c r="K53" s="178"/>
    </row>
    <row r="54" spans="2:24" ht="14.25" customHeight="1" x14ac:dyDescent="0.25">
      <c r="B54" s="188"/>
      <c r="C54" s="189"/>
      <c r="D54" s="189"/>
      <c r="E54" s="189"/>
      <c r="F54" s="189"/>
      <c r="G54" s="189"/>
      <c r="H54" s="189"/>
      <c r="I54" s="189"/>
      <c r="J54" s="189"/>
      <c r="K54" s="190"/>
    </row>
    <row r="55" spans="2:24" ht="14.25" customHeight="1" x14ac:dyDescent="0.25"/>
    <row r="56" spans="2:24" ht="14.25" customHeight="1" x14ac:dyDescent="0.25"/>
    <row r="57" spans="2:24" ht="14.25" customHeight="1" x14ac:dyDescent="0.25">
      <c r="W57" s="191"/>
      <c r="X57" s="191"/>
    </row>
    <row r="58" spans="2:24" ht="15" customHeight="1" x14ac:dyDescent="0.25">
      <c r="W58" s="509"/>
      <c r="X58" s="192"/>
    </row>
    <row r="59" spans="2:24" ht="15" customHeight="1" x14ac:dyDescent="0.25">
      <c r="W59" s="473"/>
      <c r="X59" s="95"/>
    </row>
    <row r="60" spans="2:24" ht="15" customHeight="1" x14ac:dyDescent="0.25">
      <c r="W60" s="509"/>
      <c r="X60" s="192"/>
    </row>
    <row r="61" spans="2:24" ht="15" customHeight="1" x14ac:dyDescent="0.25">
      <c r="W61" s="473"/>
      <c r="X61" s="192"/>
    </row>
    <row r="62" spans="2:24" ht="15" customHeight="1" x14ac:dyDescent="0.25">
      <c r="W62" s="473"/>
      <c r="X62" s="95"/>
    </row>
    <row r="63" spans="2:24" ht="15" customHeight="1" x14ac:dyDescent="0.25">
      <c r="W63" s="473"/>
      <c r="X63" s="95"/>
    </row>
    <row r="64" spans="2:24" ht="15" customHeight="1" x14ac:dyDescent="0.25">
      <c r="W64" s="509"/>
      <c r="X64" s="192"/>
    </row>
    <row r="65" spans="23:24" ht="15" customHeight="1" x14ac:dyDescent="0.25">
      <c r="W65" s="473"/>
      <c r="X65" s="192"/>
    </row>
    <row r="66" spans="23:24" ht="14.25" customHeight="1" x14ac:dyDescent="0.25">
      <c r="W66" s="473"/>
      <c r="X66" s="95"/>
    </row>
    <row r="67" spans="23:24" ht="15" customHeight="1" x14ac:dyDescent="0.25">
      <c r="W67" s="509"/>
      <c r="X67" s="192"/>
    </row>
    <row r="68" spans="23:24" ht="15" customHeight="1" x14ac:dyDescent="0.25">
      <c r="W68" s="473"/>
      <c r="X68" s="192"/>
    </row>
    <row r="69" spans="23:24" ht="15" customHeight="1" x14ac:dyDescent="0.25">
      <c r="W69" s="473"/>
      <c r="X69" s="192"/>
    </row>
    <row r="70" spans="23:24" ht="15" customHeight="1" x14ac:dyDescent="0.25">
      <c r="W70" s="473"/>
      <c r="X70" s="192"/>
    </row>
    <row r="71" spans="23:24" ht="15" customHeight="1" x14ac:dyDescent="0.25">
      <c r="W71" s="473"/>
      <c r="X71" s="192"/>
    </row>
    <row r="72" spans="23:24" ht="15" customHeight="1" x14ac:dyDescent="0.25">
      <c r="W72" s="509"/>
      <c r="X72" s="192"/>
    </row>
    <row r="73" spans="23:24" ht="15" customHeight="1" x14ac:dyDescent="0.25">
      <c r="W73" s="473"/>
      <c r="X73" s="192"/>
    </row>
    <row r="74" spans="23:24" ht="15" customHeight="1" x14ac:dyDescent="0.25">
      <c r="W74" s="473"/>
      <c r="X74" s="192"/>
    </row>
    <row r="75" spans="23:24" ht="15" customHeight="1" x14ac:dyDescent="0.25">
      <c r="W75" s="473"/>
      <c r="X75" s="193"/>
    </row>
    <row r="76" spans="23:24" ht="15" customHeight="1" x14ac:dyDescent="0.25">
      <c r="W76" s="509"/>
      <c r="X76" s="194"/>
    </row>
    <row r="77" spans="23:24" ht="14.25" customHeight="1" x14ac:dyDescent="0.25">
      <c r="W77" s="473"/>
      <c r="X77" s="194"/>
    </row>
    <row r="78" spans="23:24" ht="14.25" customHeight="1" x14ac:dyDescent="0.25">
      <c r="W78" s="473"/>
      <c r="X78" s="194"/>
    </row>
    <row r="79" spans="23:24" ht="14.25" customHeight="1" x14ac:dyDescent="0.25">
      <c r="W79" s="509"/>
      <c r="X79" s="194"/>
    </row>
    <row r="80" spans="23:24" ht="15" customHeight="1" x14ac:dyDescent="0.25">
      <c r="W80" s="473"/>
      <c r="X80" s="194"/>
    </row>
    <row r="81" spans="23:24" ht="15" customHeight="1" x14ac:dyDescent="0.25">
      <c r="W81" s="509"/>
      <c r="X81" s="194"/>
    </row>
    <row r="82" spans="23:24" ht="15" customHeight="1" x14ac:dyDescent="0.25">
      <c r="W82" s="473"/>
      <c r="X82" s="194"/>
    </row>
    <row r="83" spans="23:24" ht="14.25" customHeight="1" x14ac:dyDescent="0.25">
      <c r="W83" s="509"/>
      <c r="X83" s="194"/>
    </row>
    <row r="84" spans="23:24" ht="14.25" customHeight="1" x14ac:dyDescent="0.25">
      <c r="W84" s="473"/>
      <c r="X84" s="194"/>
    </row>
    <row r="85" spans="23:24" ht="14.25" customHeight="1" x14ac:dyDescent="0.25">
      <c r="W85" s="473"/>
      <c r="X85" s="194"/>
    </row>
    <row r="86" spans="23:24" ht="15" customHeight="1" x14ac:dyDescent="0.25">
      <c r="W86" s="509"/>
      <c r="X86" s="194"/>
    </row>
    <row r="87" spans="23:24" ht="15" customHeight="1" x14ac:dyDescent="0.25">
      <c r="W87" s="473"/>
      <c r="X87" s="194"/>
    </row>
    <row r="88" spans="23:24" ht="15" customHeight="1" x14ac:dyDescent="0.25">
      <c r="W88" s="509"/>
      <c r="X88" s="194"/>
    </row>
    <row r="89" spans="23:24" ht="15" customHeight="1" x14ac:dyDescent="0.25">
      <c r="W89" s="473"/>
      <c r="X89" s="194"/>
    </row>
    <row r="90" spans="23:24" ht="14.25" customHeight="1" x14ac:dyDescent="0.25"/>
    <row r="91" spans="23:24" ht="14.25" customHeight="1" x14ac:dyDescent="0.25"/>
    <row r="92" spans="23:24" ht="14.25" customHeight="1" x14ac:dyDescent="0.25"/>
    <row r="93" spans="23:24" ht="14.25" customHeight="1" x14ac:dyDescent="0.25"/>
    <row r="94" spans="23:24" ht="14.25" customHeight="1" x14ac:dyDescent="0.25"/>
    <row r="95" spans="23:24" ht="14.25" customHeight="1" x14ac:dyDescent="0.25"/>
    <row r="96" spans="23:24"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12" width="10.7109375" customWidth="1"/>
  </cols>
  <sheetData>
    <row r="1" spans="1:12" ht="14.25" customHeight="1" x14ac:dyDescent="0.25">
      <c r="A1" s="15"/>
      <c r="B1" s="15"/>
      <c r="C1" s="15"/>
      <c r="D1" s="15"/>
      <c r="E1" s="15"/>
      <c r="F1" s="15"/>
      <c r="G1" s="15"/>
      <c r="H1" s="15"/>
      <c r="I1" s="15"/>
      <c r="J1" s="15"/>
      <c r="K1" s="15"/>
      <c r="L1" s="15"/>
    </row>
    <row r="2" spans="1:12" ht="14.25" customHeight="1" x14ac:dyDescent="0.25">
      <c r="A2" s="15"/>
      <c r="B2" s="15"/>
      <c r="C2" s="15"/>
      <c r="D2" s="15"/>
      <c r="E2" s="15"/>
      <c r="F2" s="15"/>
      <c r="G2" s="15"/>
      <c r="H2" s="15"/>
      <c r="I2" s="15"/>
      <c r="J2" s="15"/>
      <c r="K2" s="15"/>
      <c r="L2" s="15"/>
    </row>
    <row r="3" spans="1:12" ht="22.5" customHeight="1" x14ac:dyDescent="0.25">
      <c r="A3" s="15"/>
      <c r="B3" s="174"/>
      <c r="C3" s="175"/>
      <c r="D3" s="175"/>
      <c r="E3" s="175"/>
      <c r="F3" s="175"/>
      <c r="G3" s="175"/>
      <c r="H3" s="175"/>
      <c r="I3" s="175"/>
      <c r="J3" s="175"/>
      <c r="K3" s="176"/>
      <c r="L3" s="15"/>
    </row>
    <row r="4" spans="1:12" ht="14.25" customHeight="1" x14ac:dyDescent="0.25">
      <c r="A4" s="15"/>
      <c r="B4" s="177"/>
      <c r="C4" s="510" t="s">
        <v>366</v>
      </c>
      <c r="D4" s="416"/>
      <c r="E4" s="416"/>
      <c r="F4" s="416"/>
      <c r="G4" s="416"/>
      <c r="H4" s="416"/>
      <c r="I4" s="416"/>
      <c r="J4" s="417"/>
      <c r="K4" s="178"/>
      <c r="L4" s="15"/>
    </row>
    <row r="5" spans="1:12" ht="22.5" customHeight="1" x14ac:dyDescent="0.25">
      <c r="A5" s="15"/>
      <c r="B5" s="177"/>
      <c r="C5" s="15"/>
      <c r="D5" s="15"/>
      <c r="E5" s="15"/>
      <c r="F5" s="15"/>
      <c r="G5" s="15"/>
      <c r="H5" s="15"/>
      <c r="I5" s="15"/>
      <c r="J5" s="15"/>
      <c r="K5" s="178"/>
      <c r="L5" s="15"/>
    </row>
    <row r="6" spans="1:12" ht="14.25" customHeight="1" x14ac:dyDescent="0.25">
      <c r="A6" s="15"/>
      <c r="B6" s="177"/>
      <c r="C6" s="15"/>
      <c r="D6" s="15"/>
      <c r="E6" s="15"/>
      <c r="F6" s="511" t="s">
        <v>315</v>
      </c>
      <c r="G6" s="419"/>
      <c r="H6" s="419"/>
      <c r="I6" s="419"/>
      <c r="J6" s="420"/>
      <c r="K6" s="178"/>
      <c r="L6" s="15"/>
    </row>
    <row r="7" spans="1:12" ht="14.25" customHeight="1" x14ac:dyDescent="0.25">
      <c r="A7" s="15"/>
      <c r="B7" s="177"/>
      <c r="C7" s="15"/>
      <c r="D7" s="15"/>
      <c r="E7" s="15"/>
      <c r="F7" s="180" t="s">
        <v>368</v>
      </c>
      <c r="G7" s="180" t="s">
        <v>322</v>
      </c>
      <c r="H7" s="180" t="s">
        <v>321</v>
      </c>
      <c r="I7" s="180" t="s">
        <v>369</v>
      </c>
      <c r="J7" s="180" t="s">
        <v>370</v>
      </c>
      <c r="K7" s="178"/>
      <c r="L7" s="15"/>
    </row>
    <row r="8" spans="1:12" ht="14.25" customHeight="1" x14ac:dyDescent="0.25">
      <c r="A8" s="15"/>
      <c r="B8" s="177"/>
      <c r="C8" s="15"/>
      <c r="D8" s="15"/>
      <c r="E8" s="15"/>
      <c r="F8" s="180">
        <v>1</v>
      </c>
      <c r="G8" s="180">
        <v>2</v>
      </c>
      <c r="H8" s="180">
        <v>3</v>
      </c>
      <c r="I8" s="180">
        <v>4</v>
      </c>
      <c r="J8" s="180">
        <v>5</v>
      </c>
      <c r="K8" s="178"/>
      <c r="L8" s="15"/>
    </row>
    <row r="9" spans="1:12" ht="14.25" customHeight="1" x14ac:dyDescent="0.3">
      <c r="A9" s="15"/>
      <c r="B9" s="177"/>
      <c r="C9" s="512" t="s">
        <v>314</v>
      </c>
      <c r="D9" s="182" t="s">
        <v>372</v>
      </c>
      <c r="E9" s="180">
        <v>5</v>
      </c>
      <c r="F9" s="183">
        <v>5</v>
      </c>
      <c r="G9" s="184">
        <v>10</v>
      </c>
      <c r="H9" s="185">
        <v>15</v>
      </c>
      <c r="I9" s="185">
        <v>20</v>
      </c>
      <c r="J9" s="185">
        <v>25</v>
      </c>
      <c r="K9" s="178"/>
      <c r="L9" s="15"/>
    </row>
    <row r="10" spans="1:12" ht="14.25" customHeight="1" x14ac:dyDescent="0.3">
      <c r="A10" s="15"/>
      <c r="B10" s="177"/>
      <c r="C10" s="442"/>
      <c r="D10" s="182" t="s">
        <v>373</v>
      </c>
      <c r="E10" s="180">
        <v>4</v>
      </c>
      <c r="F10" s="183">
        <v>4</v>
      </c>
      <c r="G10" s="183">
        <v>8</v>
      </c>
      <c r="H10" s="184">
        <v>12</v>
      </c>
      <c r="I10" s="185">
        <v>16</v>
      </c>
      <c r="J10" s="185">
        <v>20</v>
      </c>
      <c r="K10" s="178"/>
      <c r="L10" s="15"/>
    </row>
    <row r="11" spans="1:12" ht="14.25" customHeight="1" x14ac:dyDescent="0.3">
      <c r="A11" s="15"/>
      <c r="B11" s="177"/>
      <c r="C11" s="442"/>
      <c r="D11" s="182" t="s">
        <v>321</v>
      </c>
      <c r="E11" s="180">
        <v>3</v>
      </c>
      <c r="F11" s="183">
        <v>3</v>
      </c>
      <c r="G11" s="183">
        <v>6</v>
      </c>
      <c r="H11" s="184">
        <v>9</v>
      </c>
      <c r="I11" s="184">
        <v>12</v>
      </c>
      <c r="J11" s="185">
        <v>15</v>
      </c>
      <c r="K11" s="178"/>
      <c r="L11" s="15"/>
    </row>
    <row r="12" spans="1:12" ht="14.25" customHeight="1" x14ac:dyDescent="0.3">
      <c r="A12" s="15"/>
      <c r="B12" s="177"/>
      <c r="C12" s="442"/>
      <c r="D12" s="182" t="s">
        <v>375</v>
      </c>
      <c r="E12" s="180">
        <v>2</v>
      </c>
      <c r="F12" s="187">
        <v>2</v>
      </c>
      <c r="G12" s="183">
        <v>4</v>
      </c>
      <c r="H12" s="183">
        <v>6</v>
      </c>
      <c r="I12" s="183">
        <v>8</v>
      </c>
      <c r="J12" s="184">
        <v>10</v>
      </c>
      <c r="K12" s="178"/>
      <c r="L12" s="15"/>
    </row>
    <row r="13" spans="1:12" ht="14.25" customHeight="1" x14ac:dyDescent="0.3">
      <c r="A13" s="15"/>
      <c r="B13" s="177"/>
      <c r="C13" s="443"/>
      <c r="D13" s="182" t="s">
        <v>377</v>
      </c>
      <c r="E13" s="180">
        <v>1</v>
      </c>
      <c r="F13" s="187">
        <v>1</v>
      </c>
      <c r="G13" s="187">
        <v>2</v>
      </c>
      <c r="H13" s="183">
        <v>3</v>
      </c>
      <c r="I13" s="183">
        <v>4</v>
      </c>
      <c r="J13" s="183">
        <v>5</v>
      </c>
      <c r="K13" s="178"/>
      <c r="L13" s="15"/>
    </row>
    <row r="14" spans="1:12" ht="14.25" customHeight="1" x14ac:dyDescent="0.25">
      <c r="A14" s="15"/>
      <c r="B14" s="177"/>
      <c r="C14" s="15"/>
      <c r="D14" s="15"/>
      <c r="E14" s="15"/>
      <c r="F14" s="15"/>
      <c r="G14" s="15"/>
      <c r="H14" s="15"/>
      <c r="I14" s="15"/>
      <c r="J14" s="15"/>
      <c r="K14" s="178"/>
      <c r="L14" s="15"/>
    </row>
    <row r="15" spans="1:12" ht="14.25" customHeight="1" x14ac:dyDescent="0.25">
      <c r="A15" s="15"/>
      <c r="B15" s="177"/>
      <c r="C15" s="179"/>
      <c r="D15" s="421" t="s">
        <v>378</v>
      </c>
      <c r="E15" s="419"/>
      <c r="F15" s="419"/>
      <c r="G15" s="419"/>
      <c r="H15" s="419"/>
      <c r="I15" s="419"/>
      <c r="J15" s="420"/>
      <c r="K15" s="178"/>
      <c r="L15" s="15"/>
    </row>
    <row r="16" spans="1:12" ht="14.25" customHeight="1" x14ac:dyDescent="0.25">
      <c r="A16" s="15"/>
      <c r="B16" s="177"/>
      <c r="C16" s="15"/>
      <c r="D16" s="15"/>
      <c r="E16" s="15"/>
      <c r="F16" s="15"/>
      <c r="G16" s="15"/>
      <c r="H16" s="15"/>
      <c r="I16" s="15"/>
      <c r="J16" s="15"/>
      <c r="K16" s="178"/>
      <c r="L16" s="15"/>
    </row>
    <row r="17" spans="1:12" ht="14.25" customHeight="1" x14ac:dyDescent="0.25">
      <c r="A17" s="15"/>
      <c r="B17" s="177"/>
      <c r="C17" s="181"/>
      <c r="D17" s="421" t="s">
        <v>379</v>
      </c>
      <c r="E17" s="419"/>
      <c r="F17" s="419"/>
      <c r="G17" s="419"/>
      <c r="H17" s="419"/>
      <c r="I17" s="419"/>
      <c r="J17" s="420"/>
      <c r="K17" s="178"/>
      <c r="L17" s="15"/>
    </row>
    <row r="18" spans="1:12" ht="14.25" customHeight="1" x14ac:dyDescent="0.25">
      <c r="A18" s="15"/>
      <c r="B18" s="177"/>
      <c r="C18" s="15"/>
      <c r="D18" s="15"/>
      <c r="E18" s="15"/>
      <c r="F18" s="15"/>
      <c r="G18" s="15"/>
      <c r="H18" s="15"/>
      <c r="I18" s="15"/>
      <c r="J18" s="15"/>
      <c r="K18" s="178"/>
      <c r="L18" s="15"/>
    </row>
    <row r="19" spans="1:12" ht="14.25" customHeight="1" x14ac:dyDescent="0.25">
      <c r="A19" s="15"/>
      <c r="B19" s="177"/>
      <c r="C19" s="186"/>
      <c r="D19" s="421" t="s">
        <v>380</v>
      </c>
      <c r="E19" s="419"/>
      <c r="F19" s="419"/>
      <c r="G19" s="419"/>
      <c r="H19" s="419"/>
      <c r="I19" s="419"/>
      <c r="J19" s="420"/>
      <c r="K19" s="178"/>
      <c r="L19" s="15"/>
    </row>
    <row r="20" spans="1:12" ht="14.25" customHeight="1" x14ac:dyDescent="0.25">
      <c r="A20" s="15"/>
      <c r="B20" s="177"/>
      <c r="C20" s="15"/>
      <c r="D20" s="15"/>
      <c r="E20" s="15"/>
      <c r="F20" s="15"/>
      <c r="G20" s="15"/>
      <c r="H20" s="15"/>
      <c r="I20" s="15"/>
      <c r="J20" s="15"/>
      <c r="K20" s="178"/>
      <c r="L20" s="15"/>
    </row>
    <row r="21" spans="1:12" ht="14.25" customHeight="1" x14ac:dyDescent="0.25">
      <c r="A21" s="15"/>
      <c r="B21" s="177"/>
      <c r="C21" s="170"/>
      <c r="D21" s="421" t="s">
        <v>381</v>
      </c>
      <c r="E21" s="419"/>
      <c r="F21" s="419"/>
      <c r="G21" s="419"/>
      <c r="H21" s="419"/>
      <c r="I21" s="419"/>
      <c r="J21" s="420"/>
      <c r="K21" s="178"/>
      <c r="L21" s="15"/>
    </row>
    <row r="22" spans="1:12" ht="14.25" customHeight="1" x14ac:dyDescent="0.25">
      <c r="A22" s="15"/>
      <c r="B22" s="188"/>
      <c r="C22" s="189"/>
      <c r="D22" s="189"/>
      <c r="E22" s="189"/>
      <c r="F22" s="189"/>
      <c r="G22" s="189"/>
      <c r="H22" s="189"/>
      <c r="I22" s="189"/>
      <c r="J22" s="189"/>
      <c r="K22" s="190"/>
      <c r="L22" s="15"/>
    </row>
    <row r="23" spans="1:12" ht="14.25" customHeight="1" x14ac:dyDescent="0.25">
      <c r="A23" s="15"/>
      <c r="B23" s="15"/>
      <c r="C23" s="15"/>
      <c r="D23" s="15"/>
      <c r="E23" s="15"/>
      <c r="F23" s="15"/>
      <c r="G23" s="15"/>
      <c r="H23" s="15"/>
      <c r="I23" s="15"/>
      <c r="J23" s="15"/>
      <c r="K23" s="15"/>
      <c r="L23" s="15"/>
    </row>
    <row r="24" spans="1:12" ht="14.25" customHeight="1" x14ac:dyDescent="0.25">
      <c r="A24" s="15"/>
      <c r="B24" s="15"/>
      <c r="C24" s="15"/>
      <c r="D24" s="15"/>
      <c r="E24" s="15"/>
      <c r="F24" s="15"/>
      <c r="G24" s="15"/>
      <c r="H24" s="15"/>
      <c r="I24" s="15"/>
      <c r="J24" s="15"/>
      <c r="K24" s="15"/>
      <c r="L24" s="15"/>
    </row>
    <row r="25" spans="1:12" ht="14.25" customHeight="1" x14ac:dyDescent="0.25">
      <c r="A25" s="15"/>
      <c r="B25" s="15"/>
      <c r="C25" s="15"/>
      <c r="D25" s="15"/>
      <c r="E25" s="15"/>
      <c r="F25" s="15"/>
      <c r="G25" s="15"/>
      <c r="H25" s="15"/>
      <c r="I25" s="15"/>
      <c r="J25" s="15"/>
      <c r="K25" s="15"/>
      <c r="L25" s="15"/>
    </row>
    <row r="26" spans="1:12" ht="14.25" customHeight="1" x14ac:dyDescent="0.25">
      <c r="A26" s="15"/>
      <c r="B26" s="15"/>
      <c r="C26" s="15"/>
      <c r="D26" s="15"/>
      <c r="E26" s="15"/>
      <c r="F26" s="15"/>
      <c r="G26" s="15"/>
      <c r="H26" s="15"/>
      <c r="I26" s="15"/>
      <c r="J26" s="15"/>
      <c r="K26" s="15"/>
      <c r="L26" s="15"/>
    </row>
    <row r="27" spans="1:12" ht="14.25" customHeight="1" x14ac:dyDescent="0.25">
      <c r="A27" s="15"/>
      <c r="B27" s="15"/>
      <c r="C27" s="15"/>
      <c r="D27" s="15"/>
      <c r="E27" s="15"/>
      <c r="F27" s="15"/>
      <c r="G27" s="15"/>
      <c r="H27" s="15"/>
      <c r="I27" s="15"/>
      <c r="J27" s="15"/>
      <c r="K27" s="15"/>
      <c r="L27" s="15"/>
    </row>
    <row r="28" spans="1:12" ht="14.25" customHeight="1" x14ac:dyDescent="0.25">
      <c r="A28" s="15"/>
      <c r="B28" s="15"/>
      <c r="C28" s="15"/>
      <c r="D28" s="15"/>
      <c r="E28" s="15"/>
      <c r="F28" s="15"/>
      <c r="G28" s="15"/>
      <c r="H28" s="15"/>
      <c r="I28" s="15"/>
      <c r="J28" s="15"/>
      <c r="K28" s="15"/>
      <c r="L28" s="15"/>
    </row>
    <row r="29" spans="1:12" ht="14.25" customHeight="1" x14ac:dyDescent="0.25">
      <c r="A29" s="15"/>
      <c r="B29" s="15"/>
      <c r="C29" s="15"/>
      <c r="D29" s="15"/>
      <c r="E29" s="15"/>
      <c r="F29" s="15"/>
      <c r="G29" s="15"/>
      <c r="H29" s="15"/>
      <c r="I29" s="15"/>
      <c r="J29" s="15"/>
      <c r="K29" s="15"/>
      <c r="L29" s="15"/>
    </row>
    <row r="30" spans="1:12" ht="14.25" customHeight="1" x14ac:dyDescent="0.25">
      <c r="A30" s="15"/>
      <c r="B30" s="15"/>
      <c r="C30" s="15"/>
      <c r="D30" s="15"/>
      <c r="E30" s="15"/>
      <c r="F30" s="15"/>
      <c r="G30" s="15"/>
      <c r="H30" s="15"/>
      <c r="I30" s="15"/>
      <c r="J30" s="15"/>
      <c r="K30" s="15"/>
      <c r="L30" s="15"/>
    </row>
    <row r="31" spans="1:12" ht="14.25" customHeight="1" x14ac:dyDescent="0.25">
      <c r="A31" s="15"/>
      <c r="B31" s="15"/>
      <c r="C31" s="15"/>
      <c r="D31" s="15"/>
      <c r="E31" s="15"/>
      <c r="F31" s="15"/>
      <c r="G31" s="15"/>
      <c r="H31" s="15"/>
      <c r="I31" s="15"/>
      <c r="J31" s="15"/>
      <c r="K31" s="15"/>
      <c r="L31" s="15"/>
    </row>
    <row r="32" spans="1:12" ht="14.25" customHeight="1" x14ac:dyDescent="0.25">
      <c r="A32" s="15"/>
      <c r="B32" s="15"/>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12" width="10.7109375" customWidth="1"/>
  </cols>
  <sheetData>
    <row r="1" spans="1:12" ht="14.25" customHeight="1" x14ac:dyDescent="0.25"/>
    <row r="2" spans="1:12" ht="14.25" customHeight="1" x14ac:dyDescent="0.25"/>
    <row r="3" spans="1:12" ht="14.25" customHeight="1" x14ac:dyDescent="0.25"/>
    <row r="4" spans="1:12" ht="14.25" customHeight="1" x14ac:dyDescent="0.25"/>
    <row r="5" spans="1:12" ht="14.25" customHeight="1" x14ac:dyDescent="0.25">
      <c r="A5" s="195" t="s">
        <v>382</v>
      </c>
      <c r="D5" s="195" t="s">
        <v>382</v>
      </c>
      <c r="E5" s="195" t="s">
        <v>383</v>
      </c>
      <c r="H5" s="195" t="s">
        <v>384</v>
      </c>
      <c r="I5" s="195" t="s">
        <v>385</v>
      </c>
      <c r="K5" s="195" t="s">
        <v>384</v>
      </c>
    </row>
    <row r="6" spans="1:12" ht="14.25" customHeight="1" x14ac:dyDescent="0.25">
      <c r="A6" s="196" t="s">
        <v>386</v>
      </c>
      <c r="B6" s="98" t="s">
        <v>387</v>
      </c>
      <c r="D6" s="196" t="s">
        <v>388</v>
      </c>
      <c r="E6" s="197" t="s">
        <v>389</v>
      </c>
      <c r="H6" s="198" t="s">
        <v>390</v>
      </c>
      <c r="I6" s="199" t="s">
        <v>391</v>
      </c>
      <c r="K6" s="198" t="s">
        <v>390</v>
      </c>
      <c r="L6" s="98" t="s">
        <v>392</v>
      </c>
    </row>
    <row r="7" spans="1:12" ht="15" customHeight="1" x14ac:dyDescent="0.25">
      <c r="A7" s="200" t="s">
        <v>23</v>
      </c>
      <c r="B7" s="98" t="s">
        <v>393</v>
      </c>
      <c r="D7" s="196" t="s">
        <v>388</v>
      </c>
      <c r="E7" s="201" t="s">
        <v>394</v>
      </c>
      <c r="H7" s="198" t="s">
        <v>390</v>
      </c>
      <c r="I7" s="197" t="s">
        <v>395</v>
      </c>
      <c r="K7" s="202" t="s">
        <v>396</v>
      </c>
      <c r="L7" s="98" t="s">
        <v>397</v>
      </c>
    </row>
    <row r="8" spans="1:12" ht="14.25" customHeight="1" x14ac:dyDescent="0.25">
      <c r="A8" s="196" t="s">
        <v>398</v>
      </c>
      <c r="B8" s="98" t="s">
        <v>399</v>
      </c>
      <c r="D8" s="196" t="s">
        <v>388</v>
      </c>
      <c r="E8" s="197" t="s">
        <v>400</v>
      </c>
      <c r="H8" s="202" t="s">
        <v>396</v>
      </c>
      <c r="I8" s="203" t="s">
        <v>401</v>
      </c>
      <c r="K8" s="198" t="s">
        <v>402</v>
      </c>
      <c r="L8" s="98" t="s">
        <v>403</v>
      </c>
    </row>
    <row r="9" spans="1:12" ht="14.25" customHeight="1" x14ac:dyDescent="0.25">
      <c r="A9" s="202" t="s">
        <v>26</v>
      </c>
      <c r="B9" s="98" t="s">
        <v>404</v>
      </c>
      <c r="D9" s="200" t="s">
        <v>405</v>
      </c>
      <c r="E9" s="204" t="s">
        <v>25</v>
      </c>
      <c r="H9" s="202" t="s">
        <v>396</v>
      </c>
      <c r="I9" s="203" t="s">
        <v>406</v>
      </c>
      <c r="K9" s="202" t="s">
        <v>407</v>
      </c>
      <c r="L9" s="98" t="s">
        <v>408</v>
      </c>
    </row>
    <row r="10" spans="1:12" ht="15" customHeight="1" x14ac:dyDescent="0.25">
      <c r="A10" s="196" t="s">
        <v>30</v>
      </c>
      <c r="B10" s="98" t="s">
        <v>409</v>
      </c>
      <c r="D10" s="200" t="s">
        <v>405</v>
      </c>
      <c r="E10" s="204" t="s">
        <v>410</v>
      </c>
      <c r="H10" s="202" t="s">
        <v>396</v>
      </c>
      <c r="I10" s="204" t="s">
        <v>411</v>
      </c>
      <c r="K10" s="198" t="s">
        <v>38</v>
      </c>
      <c r="L10" s="98" t="s">
        <v>412</v>
      </c>
    </row>
    <row r="11" spans="1:12" ht="15" customHeight="1" x14ac:dyDescent="0.25">
      <c r="A11" s="200" t="s">
        <v>413</v>
      </c>
      <c r="B11" s="98" t="s">
        <v>414</v>
      </c>
      <c r="D11" s="200" t="s">
        <v>405</v>
      </c>
      <c r="E11" s="204" t="s">
        <v>27</v>
      </c>
      <c r="H11" s="202" t="s">
        <v>396</v>
      </c>
      <c r="I11" s="204" t="s">
        <v>415</v>
      </c>
      <c r="K11" s="202" t="s">
        <v>416</v>
      </c>
      <c r="L11" s="98" t="s">
        <v>417</v>
      </c>
    </row>
    <row r="12" spans="1:12" ht="14.25" customHeight="1" x14ac:dyDescent="0.25">
      <c r="A12" s="196" t="s">
        <v>418</v>
      </c>
      <c r="B12" s="98" t="s">
        <v>419</v>
      </c>
      <c r="D12" s="196" t="s">
        <v>420</v>
      </c>
      <c r="E12" s="197" t="s">
        <v>421</v>
      </c>
      <c r="H12" s="198" t="s">
        <v>402</v>
      </c>
      <c r="I12" s="199" t="s">
        <v>422</v>
      </c>
      <c r="K12" s="198" t="s">
        <v>34</v>
      </c>
      <c r="L12" s="98" t="s">
        <v>423</v>
      </c>
    </row>
    <row r="13" spans="1:12" ht="14.25" customHeight="1" x14ac:dyDescent="0.25">
      <c r="A13" s="200" t="s">
        <v>424</v>
      </c>
      <c r="B13" s="98" t="s">
        <v>425</v>
      </c>
      <c r="D13" s="196" t="s">
        <v>420</v>
      </c>
      <c r="E13" s="197" t="s">
        <v>426</v>
      </c>
      <c r="H13" s="198" t="s">
        <v>402</v>
      </c>
      <c r="I13" s="199" t="s">
        <v>427</v>
      </c>
      <c r="K13" s="202" t="s">
        <v>428</v>
      </c>
      <c r="L13" s="98" t="s">
        <v>429</v>
      </c>
    </row>
    <row r="14" spans="1:12" ht="15" customHeight="1" x14ac:dyDescent="0.25">
      <c r="A14" s="196" t="s">
        <v>430</v>
      </c>
      <c r="B14" s="98" t="s">
        <v>431</v>
      </c>
      <c r="D14" s="196" t="s">
        <v>420</v>
      </c>
      <c r="E14" s="197" t="s">
        <v>432</v>
      </c>
      <c r="H14" s="198" t="s">
        <v>402</v>
      </c>
      <c r="I14" s="197" t="s">
        <v>433</v>
      </c>
      <c r="K14" s="198" t="s">
        <v>434</v>
      </c>
      <c r="L14" s="98" t="s">
        <v>435</v>
      </c>
    </row>
    <row r="15" spans="1:12" ht="14.25" customHeight="1" x14ac:dyDescent="0.25">
      <c r="A15" s="200" t="s">
        <v>436</v>
      </c>
      <c r="B15" s="98" t="s">
        <v>437</v>
      </c>
      <c r="D15" s="196" t="s">
        <v>420</v>
      </c>
      <c r="E15" s="197" t="s">
        <v>438</v>
      </c>
      <c r="H15" s="202" t="s">
        <v>407</v>
      </c>
      <c r="I15" s="203" t="s">
        <v>439</v>
      </c>
      <c r="K15" s="202" t="s">
        <v>440</v>
      </c>
      <c r="L15" s="98" t="s">
        <v>441</v>
      </c>
    </row>
    <row r="16" spans="1:12" ht="14.25" customHeight="1" x14ac:dyDescent="0.25">
      <c r="A16" s="196" t="s">
        <v>442</v>
      </c>
      <c r="B16" s="98" t="s">
        <v>443</v>
      </c>
      <c r="D16" s="196" t="s">
        <v>420</v>
      </c>
      <c r="E16" s="197" t="s">
        <v>444</v>
      </c>
      <c r="H16" s="202" t="s">
        <v>407</v>
      </c>
      <c r="I16" s="203" t="s">
        <v>445</v>
      </c>
      <c r="K16" s="198" t="s">
        <v>446</v>
      </c>
      <c r="L16" s="98" t="s">
        <v>447</v>
      </c>
    </row>
    <row r="17" spans="1:9" ht="14.25" customHeight="1" x14ac:dyDescent="0.25">
      <c r="A17" s="200" t="s">
        <v>448</v>
      </c>
      <c r="B17" s="98" t="s">
        <v>449</v>
      </c>
      <c r="D17" s="200" t="s">
        <v>450</v>
      </c>
      <c r="E17" s="204" t="s">
        <v>28</v>
      </c>
      <c r="H17" s="202" t="s">
        <v>407</v>
      </c>
      <c r="I17" s="203" t="s">
        <v>451</v>
      </c>
    </row>
    <row r="18" spans="1:9" ht="14.25" customHeight="1" x14ac:dyDescent="0.25">
      <c r="A18" s="205" t="s">
        <v>452</v>
      </c>
      <c r="D18" s="200" t="s">
        <v>450</v>
      </c>
      <c r="E18" s="204" t="s">
        <v>29</v>
      </c>
      <c r="H18" s="202" t="s">
        <v>407</v>
      </c>
      <c r="I18" s="203" t="s">
        <v>453</v>
      </c>
    </row>
    <row r="19" spans="1:9" ht="14.25" customHeight="1" x14ac:dyDescent="0.25">
      <c r="D19" s="200" t="s">
        <v>450</v>
      </c>
      <c r="E19" s="204" t="s">
        <v>454</v>
      </c>
      <c r="H19" s="202" t="s">
        <v>407</v>
      </c>
      <c r="I19" s="203" t="s">
        <v>455</v>
      </c>
    </row>
    <row r="20" spans="1:9" ht="14.25" customHeight="1" x14ac:dyDescent="0.25">
      <c r="A20" s="206" t="s">
        <v>456</v>
      </c>
      <c r="D20" s="196" t="s">
        <v>457</v>
      </c>
      <c r="E20" s="197" t="s">
        <v>31</v>
      </c>
      <c r="H20" s="198" t="s">
        <v>38</v>
      </c>
      <c r="I20" s="199" t="s">
        <v>458</v>
      </c>
    </row>
    <row r="21" spans="1:9" ht="14.25" customHeight="1" x14ac:dyDescent="0.25">
      <c r="A21" s="207" t="s">
        <v>459</v>
      </c>
      <c r="D21" s="196" t="s">
        <v>457</v>
      </c>
      <c r="E21" s="197" t="s">
        <v>32</v>
      </c>
      <c r="H21" s="198" t="s">
        <v>38</v>
      </c>
      <c r="I21" s="199" t="s">
        <v>40</v>
      </c>
    </row>
    <row r="22" spans="1:9" ht="14.25" customHeight="1" x14ac:dyDescent="0.25">
      <c r="A22" s="207" t="s">
        <v>460</v>
      </c>
      <c r="D22" s="200" t="s">
        <v>461</v>
      </c>
      <c r="E22" s="204" t="s">
        <v>462</v>
      </c>
      <c r="H22" s="198" t="s">
        <v>38</v>
      </c>
      <c r="I22" s="199" t="s">
        <v>463</v>
      </c>
    </row>
    <row r="23" spans="1:9" ht="14.25" customHeight="1" x14ac:dyDescent="0.25">
      <c r="A23" s="207" t="s">
        <v>464</v>
      </c>
      <c r="D23" s="200" t="s">
        <v>461</v>
      </c>
      <c r="E23" s="204" t="s">
        <v>465</v>
      </c>
      <c r="H23" s="198" t="s">
        <v>38</v>
      </c>
      <c r="I23" s="208" t="s">
        <v>39</v>
      </c>
    </row>
    <row r="24" spans="1:9" ht="14.25" customHeight="1" x14ac:dyDescent="0.25">
      <c r="A24" s="207" t="s">
        <v>466</v>
      </c>
      <c r="D24" s="196" t="s">
        <v>467</v>
      </c>
      <c r="E24" s="197" t="s">
        <v>468</v>
      </c>
      <c r="H24" s="202" t="s">
        <v>416</v>
      </c>
      <c r="I24" s="209" t="s">
        <v>469</v>
      </c>
    </row>
    <row r="25" spans="1:9" ht="14.25" customHeight="1" x14ac:dyDescent="0.25">
      <c r="A25" s="210" t="s">
        <v>470</v>
      </c>
      <c r="D25" s="196" t="s">
        <v>467</v>
      </c>
      <c r="E25" s="197" t="s">
        <v>471</v>
      </c>
      <c r="H25" s="202" t="s">
        <v>416</v>
      </c>
      <c r="I25" s="209" t="s">
        <v>472</v>
      </c>
    </row>
    <row r="26" spans="1:9" ht="14.25" customHeight="1" x14ac:dyDescent="0.25">
      <c r="A26" s="210" t="s">
        <v>122</v>
      </c>
      <c r="D26" s="200" t="s">
        <v>473</v>
      </c>
      <c r="E26" s="204" t="s">
        <v>474</v>
      </c>
      <c r="H26" s="202" t="s">
        <v>416</v>
      </c>
      <c r="I26" s="209" t="s">
        <v>475</v>
      </c>
    </row>
    <row r="27" spans="1:9" ht="14.25" customHeight="1" x14ac:dyDescent="0.25">
      <c r="A27" s="210" t="s">
        <v>476</v>
      </c>
      <c r="D27" s="200" t="s">
        <v>473</v>
      </c>
      <c r="E27" s="204" t="s">
        <v>477</v>
      </c>
      <c r="H27" s="198" t="s">
        <v>34</v>
      </c>
      <c r="I27" s="211" t="s">
        <v>36</v>
      </c>
    </row>
    <row r="28" spans="1:9" ht="14.25" customHeight="1" x14ac:dyDescent="0.25">
      <c r="A28" s="210" t="s">
        <v>478</v>
      </c>
      <c r="D28" s="200" t="s">
        <v>473</v>
      </c>
      <c r="E28" s="204" t="s">
        <v>479</v>
      </c>
      <c r="H28" s="198" t="s">
        <v>34</v>
      </c>
      <c r="I28" s="211" t="s">
        <v>37</v>
      </c>
    </row>
    <row r="29" spans="1:9" ht="14.25" customHeight="1" x14ac:dyDescent="0.25">
      <c r="A29" s="210" t="s">
        <v>480</v>
      </c>
      <c r="D29" s="196" t="s">
        <v>481</v>
      </c>
      <c r="E29" s="197" t="s">
        <v>482</v>
      </c>
      <c r="H29" s="202" t="s">
        <v>428</v>
      </c>
      <c r="I29" s="209" t="s">
        <v>483</v>
      </c>
    </row>
    <row r="30" spans="1:9" ht="14.25" customHeight="1" x14ac:dyDescent="0.25">
      <c r="A30" s="207" t="s">
        <v>484</v>
      </c>
      <c r="D30" s="200" t="s">
        <v>485</v>
      </c>
      <c r="E30" s="204" t="s">
        <v>486</v>
      </c>
      <c r="H30" s="202" t="s">
        <v>428</v>
      </c>
      <c r="I30" s="209" t="s">
        <v>487</v>
      </c>
    </row>
    <row r="31" spans="1:9" ht="14.25" customHeight="1" x14ac:dyDescent="0.25">
      <c r="A31" s="207" t="s">
        <v>488</v>
      </c>
      <c r="D31" s="200" t="s">
        <v>485</v>
      </c>
      <c r="E31" s="204" t="s">
        <v>489</v>
      </c>
      <c r="H31" s="198" t="s">
        <v>434</v>
      </c>
      <c r="I31" s="211" t="s">
        <v>490</v>
      </c>
    </row>
    <row r="32" spans="1:9" ht="14.25" customHeight="1" x14ac:dyDescent="0.25">
      <c r="D32" s="200" t="s">
        <v>485</v>
      </c>
      <c r="E32" s="204" t="s">
        <v>491</v>
      </c>
      <c r="H32" s="198" t="s">
        <v>434</v>
      </c>
      <c r="I32" s="211" t="s">
        <v>492</v>
      </c>
    </row>
    <row r="33" spans="1:9" ht="14.25" customHeight="1" x14ac:dyDescent="0.25">
      <c r="D33" s="196" t="s">
        <v>493</v>
      </c>
      <c r="E33" s="197" t="s">
        <v>494</v>
      </c>
      <c r="H33" s="198" t="s">
        <v>434</v>
      </c>
      <c r="I33" s="211" t="s">
        <v>495</v>
      </c>
    </row>
    <row r="34" spans="1:9" ht="14.25" customHeight="1" x14ac:dyDescent="0.25">
      <c r="D34" s="196" t="s">
        <v>493</v>
      </c>
      <c r="E34" s="197" t="s">
        <v>496</v>
      </c>
      <c r="H34" s="202" t="s">
        <v>440</v>
      </c>
      <c r="I34" s="209" t="s">
        <v>497</v>
      </c>
    </row>
    <row r="35" spans="1:9" ht="33.75" customHeight="1" x14ac:dyDescent="0.25">
      <c r="D35" s="200" t="s">
        <v>498</v>
      </c>
      <c r="E35" s="204" t="s">
        <v>499</v>
      </c>
      <c r="H35" s="202" t="s">
        <v>440</v>
      </c>
      <c r="I35" s="209" t="s">
        <v>500</v>
      </c>
    </row>
    <row r="36" spans="1:9" ht="34.5" customHeight="1" x14ac:dyDescent="0.25">
      <c r="H36" s="198" t="s">
        <v>446</v>
      </c>
      <c r="I36" s="211" t="s">
        <v>501</v>
      </c>
    </row>
    <row r="37" spans="1:9" ht="34.5" customHeight="1" x14ac:dyDescent="0.25">
      <c r="A37" s="212" t="s">
        <v>502</v>
      </c>
      <c r="H37" s="198" t="s">
        <v>446</v>
      </c>
      <c r="I37" s="211" t="s">
        <v>503</v>
      </c>
    </row>
    <row r="38" spans="1:9" ht="14.25" customHeight="1" x14ac:dyDescent="0.25">
      <c r="A38" s="213" t="s">
        <v>504</v>
      </c>
    </row>
    <row r="39" spans="1:9" ht="15" customHeight="1" x14ac:dyDescent="0.25">
      <c r="A39" s="204" t="s">
        <v>20</v>
      </c>
      <c r="D39" s="214" t="s">
        <v>505</v>
      </c>
    </row>
    <row r="40" spans="1:9" ht="15" customHeight="1" x14ac:dyDescent="0.25">
      <c r="A40" s="204" t="s">
        <v>21</v>
      </c>
      <c r="D40" s="214" t="s">
        <v>506</v>
      </c>
    </row>
    <row r="41" spans="1:9" ht="14.25" customHeight="1" x14ac:dyDescent="0.25">
      <c r="A41" s="204" t="s">
        <v>507</v>
      </c>
      <c r="D41" s="214" t="s">
        <v>508</v>
      </c>
      <c r="E41" s="214"/>
    </row>
    <row r="42" spans="1:9" ht="14.25" customHeight="1" x14ac:dyDescent="0.25">
      <c r="A42" s="204" t="s">
        <v>509</v>
      </c>
      <c r="D42" s="214" t="s">
        <v>510</v>
      </c>
      <c r="E42" s="214"/>
    </row>
    <row r="43" spans="1:9" ht="14.25" customHeight="1" x14ac:dyDescent="0.25">
      <c r="A43" s="204" t="s">
        <v>511</v>
      </c>
      <c r="D43" s="214" t="s">
        <v>56</v>
      </c>
      <c r="E43" s="214"/>
    </row>
    <row r="44" spans="1:9" ht="14.25" customHeight="1" x14ac:dyDescent="0.25">
      <c r="A44" s="204" t="s">
        <v>512</v>
      </c>
      <c r="D44" s="214" t="s">
        <v>513</v>
      </c>
      <c r="E44" s="214"/>
    </row>
    <row r="45" spans="1:9" ht="15" customHeight="1" x14ac:dyDescent="0.25">
      <c r="A45" s="204" t="s">
        <v>19</v>
      </c>
      <c r="D45" s="214" t="s">
        <v>514</v>
      </c>
    </row>
    <row r="46" spans="1:9" ht="14.25" customHeight="1" x14ac:dyDescent="0.25">
      <c r="A46" s="204" t="s">
        <v>515</v>
      </c>
      <c r="D46" s="214" t="s">
        <v>516</v>
      </c>
      <c r="E46" s="215"/>
    </row>
    <row r="47" spans="1:9" ht="14.25" customHeight="1" x14ac:dyDescent="0.25">
      <c r="A47" s="204" t="s">
        <v>517</v>
      </c>
      <c r="D47" s="214" t="s">
        <v>518</v>
      </c>
    </row>
    <row r="48" spans="1:9" ht="14.25" customHeight="1" x14ac:dyDescent="0.25">
      <c r="D48" s="214" t="s">
        <v>519</v>
      </c>
      <c r="E48" s="214"/>
    </row>
    <row r="49" spans="1:5" ht="14.25" customHeight="1" x14ac:dyDescent="0.25">
      <c r="A49" s="216" t="s">
        <v>87</v>
      </c>
      <c r="B49" s="191" t="s">
        <v>520</v>
      </c>
      <c r="D49" s="214" t="s">
        <v>521</v>
      </c>
      <c r="E49" s="214"/>
    </row>
    <row r="50" spans="1:5" ht="14.25" customHeight="1" x14ac:dyDescent="0.25">
      <c r="A50" s="193" t="s">
        <v>522</v>
      </c>
      <c r="B50" s="95" t="s">
        <v>523</v>
      </c>
      <c r="D50" s="214" t="s">
        <v>524</v>
      </c>
      <c r="E50" s="214"/>
    </row>
    <row r="51" spans="1:5" ht="14.25" customHeight="1" x14ac:dyDescent="0.25">
      <c r="A51" s="95" t="s">
        <v>525</v>
      </c>
      <c r="B51" s="95" t="s">
        <v>526</v>
      </c>
      <c r="D51" s="214" t="s">
        <v>527</v>
      </c>
    </row>
    <row r="52" spans="1:5" ht="14.25" customHeight="1" x14ac:dyDescent="0.25">
      <c r="A52" s="95" t="s">
        <v>528</v>
      </c>
      <c r="B52" s="95" t="s">
        <v>529</v>
      </c>
      <c r="D52" s="214" t="s">
        <v>530</v>
      </c>
    </row>
    <row r="53" spans="1:5" ht="14.25" customHeight="1" x14ac:dyDescent="0.25">
      <c r="A53" s="95" t="s">
        <v>135</v>
      </c>
      <c r="B53" s="193" t="s">
        <v>531</v>
      </c>
      <c r="D53" s="214" t="s">
        <v>532</v>
      </c>
    </row>
    <row r="54" spans="1:5" ht="14.25" customHeight="1" x14ac:dyDescent="0.25">
      <c r="A54" s="95" t="s">
        <v>533</v>
      </c>
      <c r="B54" s="95" t="s">
        <v>534</v>
      </c>
      <c r="D54" s="214" t="s">
        <v>535</v>
      </c>
    </row>
    <row r="55" spans="1:5" ht="14.25" customHeight="1" x14ac:dyDescent="0.25">
      <c r="D55" s="214" t="s">
        <v>58</v>
      </c>
    </row>
    <row r="56" spans="1:5" ht="14.25" customHeight="1" x14ac:dyDescent="0.25">
      <c r="D56" s="214" t="s">
        <v>60</v>
      </c>
    </row>
    <row r="57" spans="1:5" ht="14.25" customHeight="1" x14ac:dyDescent="0.25">
      <c r="A57" s="216" t="s">
        <v>87</v>
      </c>
      <c r="C57" s="191" t="s">
        <v>16</v>
      </c>
    </row>
    <row r="58" spans="1:5" ht="14.25" customHeight="1" x14ac:dyDescent="0.25">
      <c r="A58" s="193" t="s">
        <v>522</v>
      </c>
      <c r="B58" s="98" t="s">
        <v>536</v>
      </c>
      <c r="C58" s="95" t="s">
        <v>46</v>
      </c>
    </row>
    <row r="59" spans="1:5" ht="14.25" customHeight="1" x14ac:dyDescent="0.25">
      <c r="A59" s="193" t="s">
        <v>522</v>
      </c>
      <c r="B59" s="98" t="s">
        <v>536</v>
      </c>
      <c r="C59" s="95" t="s">
        <v>47</v>
      </c>
    </row>
    <row r="60" spans="1:5" ht="14.25" customHeight="1" x14ac:dyDescent="0.25">
      <c r="A60" s="193" t="s">
        <v>522</v>
      </c>
      <c r="B60" s="98" t="s">
        <v>536</v>
      </c>
      <c r="C60" s="95" t="s">
        <v>537</v>
      </c>
    </row>
    <row r="61" spans="1:5" ht="14.25" customHeight="1" x14ac:dyDescent="0.25">
      <c r="A61" s="193" t="s">
        <v>522</v>
      </c>
      <c r="B61" s="98" t="s">
        <v>536</v>
      </c>
      <c r="C61" s="95" t="s">
        <v>538</v>
      </c>
    </row>
    <row r="62" spans="1:5" ht="14.25" customHeight="1" x14ac:dyDescent="0.25">
      <c r="A62" s="193" t="s">
        <v>522</v>
      </c>
      <c r="B62" s="98" t="s">
        <v>536</v>
      </c>
      <c r="C62" s="95" t="s">
        <v>539</v>
      </c>
    </row>
    <row r="63" spans="1:5" ht="14.25" customHeight="1" x14ac:dyDescent="0.25">
      <c r="A63" s="193" t="s">
        <v>522</v>
      </c>
      <c r="B63" s="98" t="s">
        <v>536</v>
      </c>
      <c r="C63" s="95" t="s">
        <v>540</v>
      </c>
    </row>
    <row r="64" spans="1:5" ht="14.25" customHeight="1" x14ac:dyDescent="0.25">
      <c r="A64" s="95" t="s">
        <v>525</v>
      </c>
      <c r="B64" s="98" t="s">
        <v>541</v>
      </c>
      <c r="C64" s="98" t="s">
        <v>542</v>
      </c>
    </row>
    <row r="65" spans="1:3" ht="14.25" customHeight="1" x14ac:dyDescent="0.25">
      <c r="A65" s="95" t="s">
        <v>525</v>
      </c>
      <c r="B65" s="98" t="s">
        <v>541</v>
      </c>
      <c r="C65" s="98" t="s">
        <v>51</v>
      </c>
    </row>
    <row r="66" spans="1:3" ht="14.25" customHeight="1" x14ac:dyDescent="0.25">
      <c r="A66" s="95" t="s">
        <v>525</v>
      </c>
      <c r="B66" s="98" t="s">
        <v>541</v>
      </c>
      <c r="C66" s="98" t="s">
        <v>543</v>
      </c>
    </row>
    <row r="67" spans="1:3" ht="14.25" customHeight="1" x14ac:dyDescent="0.25">
      <c r="A67" s="95" t="s">
        <v>135</v>
      </c>
      <c r="B67" s="98" t="s">
        <v>544</v>
      </c>
      <c r="C67" s="98" t="s">
        <v>545</v>
      </c>
    </row>
    <row r="68" spans="1:3" ht="14.25" customHeight="1" x14ac:dyDescent="0.25">
      <c r="A68" s="95" t="s">
        <v>135</v>
      </c>
      <c r="B68" s="98" t="s">
        <v>544</v>
      </c>
      <c r="C68" s="98" t="s">
        <v>546</v>
      </c>
    </row>
    <row r="69" spans="1:3" ht="14.25" customHeight="1" x14ac:dyDescent="0.25">
      <c r="A69" s="95" t="s">
        <v>135</v>
      </c>
      <c r="B69" s="98" t="s">
        <v>544</v>
      </c>
      <c r="C69" s="98" t="s">
        <v>547</v>
      </c>
    </row>
    <row r="70" spans="1:3" ht="14.25" customHeight="1" x14ac:dyDescent="0.25">
      <c r="A70" s="95"/>
      <c r="B70" s="98" t="s">
        <v>544</v>
      </c>
      <c r="C70" s="98" t="s">
        <v>48</v>
      </c>
    </row>
    <row r="71" spans="1:3" ht="14.25" customHeight="1" x14ac:dyDescent="0.25">
      <c r="A71" s="95" t="s">
        <v>533</v>
      </c>
      <c r="B71" s="98" t="s">
        <v>548</v>
      </c>
      <c r="C71" s="98" t="s">
        <v>549</v>
      </c>
    </row>
    <row r="72" spans="1:3" ht="14.25" customHeight="1" x14ac:dyDescent="0.25">
      <c r="A72" s="95" t="s">
        <v>533</v>
      </c>
      <c r="B72" s="98" t="s">
        <v>548</v>
      </c>
      <c r="C72" s="98" t="s">
        <v>550</v>
      </c>
    </row>
    <row r="73" spans="1:3" ht="14.25" customHeight="1" x14ac:dyDescent="0.25">
      <c r="A73" s="95" t="s">
        <v>533</v>
      </c>
      <c r="B73" s="98" t="s">
        <v>548</v>
      </c>
      <c r="C73" s="98" t="s">
        <v>551</v>
      </c>
    </row>
    <row r="74" spans="1:3" ht="14.25" customHeight="1" x14ac:dyDescent="0.25">
      <c r="A74" s="95" t="s">
        <v>533</v>
      </c>
      <c r="B74" s="98" t="s">
        <v>548</v>
      </c>
      <c r="C74" s="98" t="s">
        <v>552</v>
      </c>
    </row>
    <row r="75" spans="1:3" ht="14.25" customHeight="1" x14ac:dyDescent="0.25">
      <c r="A75" s="95" t="s">
        <v>533</v>
      </c>
      <c r="B75" s="98" t="s">
        <v>548</v>
      </c>
      <c r="C75" s="98" t="s">
        <v>553</v>
      </c>
    </row>
    <row r="76" spans="1:3" ht="14.25" customHeight="1" x14ac:dyDescent="0.25">
      <c r="A76" s="95" t="s">
        <v>554</v>
      </c>
      <c r="B76" s="98" t="s">
        <v>555</v>
      </c>
      <c r="C76" s="98" t="s">
        <v>52</v>
      </c>
    </row>
    <row r="77" spans="1:3" ht="14.25" customHeight="1" x14ac:dyDescent="0.25">
      <c r="A77" s="95" t="s">
        <v>554</v>
      </c>
      <c r="B77" s="98" t="s">
        <v>555</v>
      </c>
      <c r="C77" s="98" t="s">
        <v>556</v>
      </c>
    </row>
    <row r="78" spans="1:3" ht="14.25" customHeight="1" x14ac:dyDescent="0.25">
      <c r="A78" s="95" t="s">
        <v>554</v>
      </c>
      <c r="B78" s="98" t="s">
        <v>555</v>
      </c>
      <c r="C78" s="98" t="s">
        <v>50</v>
      </c>
    </row>
    <row r="79" spans="1:3" ht="14.25" customHeight="1" x14ac:dyDescent="0.25">
      <c r="A79" s="95" t="s">
        <v>554</v>
      </c>
      <c r="B79" s="98" t="s">
        <v>555</v>
      </c>
      <c r="C79" s="98" t="s">
        <v>557</v>
      </c>
    </row>
    <row r="80" spans="1:3" ht="14.25" customHeight="1" x14ac:dyDescent="0.25">
      <c r="B80" s="98"/>
    </row>
    <row r="81" spans="1:2" ht="14.25" customHeight="1" x14ac:dyDescent="0.25">
      <c r="A81" s="193" t="s">
        <v>558</v>
      </c>
      <c r="B81" s="98"/>
    </row>
    <row r="82" spans="1:2" ht="14.25" customHeight="1" x14ac:dyDescent="0.25">
      <c r="A82" s="193" t="s">
        <v>525</v>
      </c>
      <c r="B82" s="98"/>
    </row>
    <row r="83" spans="1:2" ht="14.25" customHeight="1" x14ac:dyDescent="0.25">
      <c r="A83" s="193" t="s">
        <v>135</v>
      </c>
      <c r="B83" s="98"/>
    </row>
    <row r="84" spans="1:2" ht="14.25" customHeight="1" x14ac:dyDescent="0.25">
      <c r="A84" s="193" t="s">
        <v>533</v>
      </c>
      <c r="B84" s="98"/>
    </row>
    <row r="85" spans="1:2" ht="14.25" customHeight="1" x14ac:dyDescent="0.25">
      <c r="A85" s="193" t="s">
        <v>554</v>
      </c>
      <c r="B85" s="98"/>
    </row>
    <row r="86" spans="1:2" ht="14.25" customHeight="1" x14ac:dyDescent="0.25">
      <c r="B86" s="98"/>
    </row>
    <row r="87" spans="1:2" ht="14.25" customHeight="1" x14ac:dyDescent="0.25">
      <c r="B87" s="98"/>
    </row>
    <row r="88" spans="1:2" ht="14.25" customHeight="1" x14ac:dyDescent="0.25">
      <c r="B88" s="98"/>
    </row>
    <row r="89" spans="1:2" ht="14.25" customHeight="1" x14ac:dyDescent="0.25">
      <c r="B89" s="98"/>
    </row>
    <row r="90" spans="1:2" ht="14.25" customHeight="1" x14ac:dyDescent="0.25">
      <c r="B90" s="98"/>
    </row>
    <row r="91" spans="1:2" ht="14.25" customHeight="1" x14ac:dyDescent="0.25">
      <c r="B91" s="98"/>
    </row>
    <row r="92" spans="1:2" ht="14.25" customHeight="1" x14ac:dyDescent="0.25">
      <c r="B92" s="98"/>
    </row>
    <row r="93" spans="1:2" ht="14.25" customHeight="1" x14ac:dyDescent="0.25">
      <c r="B93" s="98"/>
    </row>
    <row r="94" spans="1:2" ht="14.25" customHeight="1" x14ac:dyDescent="0.25">
      <c r="B94" s="98"/>
    </row>
    <row r="95" spans="1:2" ht="14.25" customHeight="1" x14ac:dyDescent="0.25">
      <c r="B95" s="98"/>
    </row>
    <row r="96" spans="1:2" ht="14.25" customHeight="1" x14ac:dyDescent="0.25">
      <c r="B96" s="98"/>
    </row>
    <row r="97" spans="2:2" ht="14.25" customHeight="1" x14ac:dyDescent="0.25">
      <c r="B97" s="98"/>
    </row>
    <row r="98" spans="2:2" ht="14.25" customHeight="1" x14ac:dyDescent="0.25">
      <c r="B98" s="98"/>
    </row>
    <row r="99" spans="2:2" ht="14.25" customHeight="1" x14ac:dyDescent="0.25">
      <c r="B99" s="98"/>
    </row>
    <row r="100" spans="2:2" ht="14.25" customHeight="1" x14ac:dyDescent="0.25">
      <c r="B100" s="98"/>
    </row>
    <row r="101" spans="2:2" ht="14.25" customHeight="1" x14ac:dyDescent="0.25">
      <c r="B101" s="98"/>
    </row>
    <row r="102" spans="2:2" ht="14.25" customHeight="1" x14ac:dyDescent="0.25">
      <c r="B102" s="98"/>
    </row>
    <row r="103" spans="2:2" ht="14.25" customHeight="1" x14ac:dyDescent="0.25">
      <c r="B103" s="98"/>
    </row>
    <row r="104" spans="2:2" ht="14.25" customHeight="1" x14ac:dyDescent="0.25">
      <c r="B104" s="98"/>
    </row>
    <row r="105" spans="2:2" ht="14.25" customHeight="1" x14ac:dyDescent="0.25">
      <c r="B105" s="98"/>
    </row>
    <row r="106" spans="2:2" ht="14.25" customHeight="1" x14ac:dyDescent="0.25">
      <c r="B106" s="98"/>
    </row>
    <row r="107" spans="2:2" ht="14.25" customHeight="1" x14ac:dyDescent="0.25">
      <c r="B107" s="98"/>
    </row>
    <row r="108" spans="2:2" ht="14.25" customHeight="1" x14ac:dyDescent="0.25">
      <c r="B108" s="98"/>
    </row>
    <row r="109" spans="2:2" ht="14.25" customHeight="1" x14ac:dyDescent="0.25">
      <c r="B109" s="98"/>
    </row>
    <row r="110" spans="2:2" ht="14.25" customHeight="1" x14ac:dyDescent="0.25">
      <c r="B110" s="98"/>
    </row>
    <row r="111" spans="2:2" ht="14.25" customHeight="1" x14ac:dyDescent="0.25">
      <c r="B111" s="98"/>
    </row>
    <row r="112" spans="2:2" ht="14.25" customHeight="1" x14ac:dyDescent="0.25">
      <c r="B112" s="98"/>
    </row>
    <row r="113" spans="2:2" ht="14.25" customHeight="1" x14ac:dyDescent="0.25">
      <c r="B113" s="98"/>
    </row>
    <row r="114" spans="2:2" ht="14.25" customHeight="1" x14ac:dyDescent="0.25">
      <c r="B114" s="98"/>
    </row>
    <row r="115" spans="2:2" ht="14.25" customHeight="1" x14ac:dyDescent="0.25">
      <c r="B115" s="98"/>
    </row>
    <row r="116" spans="2:2" ht="14.25" customHeight="1" x14ac:dyDescent="0.25">
      <c r="B116" s="98"/>
    </row>
    <row r="117" spans="2:2" ht="14.25" customHeight="1" x14ac:dyDescent="0.25">
      <c r="B117" s="98"/>
    </row>
    <row r="118" spans="2:2" ht="14.25" customHeight="1" x14ac:dyDescent="0.25">
      <c r="B118" s="98"/>
    </row>
    <row r="119" spans="2:2" ht="14.25" customHeight="1" x14ac:dyDescent="0.25">
      <c r="B119" s="98"/>
    </row>
    <row r="120" spans="2:2" ht="14.25" customHeight="1" x14ac:dyDescent="0.25">
      <c r="B120" s="98"/>
    </row>
    <row r="121" spans="2:2" ht="14.25" customHeight="1" x14ac:dyDescent="0.25">
      <c r="B121" s="98"/>
    </row>
    <row r="122" spans="2:2" ht="14.25" customHeight="1" x14ac:dyDescent="0.25">
      <c r="B122" s="98"/>
    </row>
    <row r="123" spans="2:2" ht="14.25" customHeight="1" x14ac:dyDescent="0.25">
      <c r="B123" s="98"/>
    </row>
    <row r="124" spans="2:2" ht="14.25" customHeight="1" x14ac:dyDescent="0.25">
      <c r="B124" s="98"/>
    </row>
    <row r="125" spans="2:2" ht="14.25" customHeight="1" x14ac:dyDescent="0.25">
      <c r="B125" s="98"/>
    </row>
    <row r="126" spans="2:2" ht="14.25" customHeight="1" x14ac:dyDescent="0.25">
      <c r="B126" s="98"/>
    </row>
    <row r="127" spans="2:2" ht="14.25" customHeight="1" x14ac:dyDescent="0.25">
      <c r="B127" s="98"/>
    </row>
    <row r="128" spans="2:2" ht="14.25" customHeight="1" x14ac:dyDescent="0.25">
      <c r="B128" s="98"/>
    </row>
    <row r="129" spans="2:2" ht="14.25" customHeight="1" x14ac:dyDescent="0.25">
      <c r="B129" s="98"/>
    </row>
    <row r="130" spans="2:2" ht="14.25" customHeight="1" x14ac:dyDescent="0.25">
      <c r="B130" s="98"/>
    </row>
    <row r="131" spans="2:2" ht="14.25" customHeight="1" x14ac:dyDescent="0.25">
      <c r="B131" s="98"/>
    </row>
    <row r="132" spans="2:2" ht="14.25" customHeight="1" x14ac:dyDescent="0.25">
      <c r="B132" s="98"/>
    </row>
    <row r="133" spans="2:2" ht="14.25" customHeight="1" x14ac:dyDescent="0.25">
      <c r="B133" s="98"/>
    </row>
    <row r="134" spans="2:2" ht="14.25" customHeight="1" x14ac:dyDescent="0.25">
      <c r="B134" s="98"/>
    </row>
    <row r="135" spans="2:2" ht="14.25" customHeight="1" x14ac:dyDescent="0.25">
      <c r="B135" s="98"/>
    </row>
    <row r="136" spans="2:2" ht="14.25" customHeight="1" x14ac:dyDescent="0.25">
      <c r="B136" s="98"/>
    </row>
    <row r="137" spans="2:2" ht="14.25" customHeight="1" x14ac:dyDescent="0.25">
      <c r="B137" s="98"/>
    </row>
    <row r="138" spans="2:2" ht="14.25" customHeight="1" x14ac:dyDescent="0.25">
      <c r="B138" s="98"/>
    </row>
    <row r="139" spans="2:2" ht="14.25" customHeight="1" x14ac:dyDescent="0.25">
      <c r="B139" s="98"/>
    </row>
    <row r="140" spans="2:2" ht="14.25" customHeight="1" x14ac:dyDescent="0.25">
      <c r="B140" s="98"/>
    </row>
    <row r="141" spans="2:2" ht="14.25" customHeight="1" x14ac:dyDescent="0.25">
      <c r="B141" s="98"/>
    </row>
    <row r="142" spans="2:2" ht="14.25" customHeight="1" x14ac:dyDescent="0.25">
      <c r="B142" s="98"/>
    </row>
    <row r="143" spans="2:2" ht="14.25" customHeight="1" x14ac:dyDescent="0.25">
      <c r="B143" s="98"/>
    </row>
    <row r="144" spans="2:2" ht="14.25" customHeight="1" x14ac:dyDescent="0.25">
      <c r="B144" s="98"/>
    </row>
    <row r="145" spans="2:2" ht="14.25" customHeight="1" x14ac:dyDescent="0.25">
      <c r="B145" s="98"/>
    </row>
    <row r="146" spans="2:2" ht="14.25" customHeight="1" x14ac:dyDescent="0.25">
      <c r="B146" s="98"/>
    </row>
    <row r="147" spans="2:2" ht="14.25" customHeight="1" x14ac:dyDescent="0.25">
      <c r="B147" s="98"/>
    </row>
    <row r="148" spans="2:2" ht="14.25" customHeight="1" x14ac:dyDescent="0.25">
      <c r="B148" s="98"/>
    </row>
    <row r="149" spans="2:2" ht="14.25" customHeight="1" x14ac:dyDescent="0.25">
      <c r="B149" s="98"/>
    </row>
    <row r="150" spans="2:2" ht="14.25" customHeight="1" x14ac:dyDescent="0.25">
      <c r="B150" s="98"/>
    </row>
    <row r="151" spans="2:2" ht="14.25" customHeight="1" x14ac:dyDescent="0.25">
      <c r="B151" s="98"/>
    </row>
    <row r="152" spans="2:2" ht="14.25" customHeight="1" x14ac:dyDescent="0.25">
      <c r="B152" s="98"/>
    </row>
    <row r="153" spans="2:2" ht="14.25" customHeight="1" x14ac:dyDescent="0.25">
      <c r="B153" s="98"/>
    </row>
    <row r="154" spans="2:2" ht="14.25" customHeight="1" x14ac:dyDescent="0.25">
      <c r="B154" s="98"/>
    </row>
    <row r="155" spans="2:2" ht="14.25" customHeight="1" x14ac:dyDescent="0.25">
      <c r="B155" s="98"/>
    </row>
    <row r="156" spans="2:2" ht="14.25" customHeight="1" x14ac:dyDescent="0.25">
      <c r="B156" s="98"/>
    </row>
    <row r="157" spans="2:2" ht="14.25" customHeight="1" x14ac:dyDescent="0.25">
      <c r="B157" s="98"/>
    </row>
    <row r="158" spans="2:2" ht="14.25" customHeight="1" x14ac:dyDescent="0.25">
      <c r="B158" s="98"/>
    </row>
    <row r="159" spans="2:2" ht="14.25" customHeight="1" x14ac:dyDescent="0.25">
      <c r="B159" s="98"/>
    </row>
    <row r="160" spans="2:2" ht="14.25" customHeight="1" x14ac:dyDescent="0.25">
      <c r="B160" s="98"/>
    </row>
    <row r="161" spans="2:2" ht="14.25" customHeight="1" x14ac:dyDescent="0.25">
      <c r="B161" s="98"/>
    </row>
    <row r="162" spans="2:2" ht="14.25" customHeight="1" x14ac:dyDescent="0.25">
      <c r="B162" s="98"/>
    </row>
    <row r="163" spans="2:2" ht="14.25" customHeight="1" x14ac:dyDescent="0.25">
      <c r="B163" s="98"/>
    </row>
    <row r="164" spans="2:2" ht="14.25" customHeight="1" x14ac:dyDescent="0.25">
      <c r="B164" s="98"/>
    </row>
    <row r="165" spans="2:2" ht="14.25" customHeight="1" x14ac:dyDescent="0.25">
      <c r="B165" s="98"/>
    </row>
    <row r="166" spans="2:2" ht="14.25" customHeight="1" x14ac:dyDescent="0.25">
      <c r="B166" s="98"/>
    </row>
    <row r="167" spans="2:2" ht="14.25" customHeight="1" x14ac:dyDescent="0.25">
      <c r="B167" s="98"/>
    </row>
    <row r="168" spans="2:2" ht="14.25" customHeight="1" x14ac:dyDescent="0.25">
      <c r="B168" s="98"/>
    </row>
    <row r="169" spans="2:2" ht="14.25" customHeight="1" x14ac:dyDescent="0.25">
      <c r="B169" s="98"/>
    </row>
    <row r="170" spans="2:2" ht="14.25" customHeight="1" x14ac:dyDescent="0.25">
      <c r="B170" s="98"/>
    </row>
    <row r="171" spans="2:2" ht="14.25" customHeight="1" x14ac:dyDescent="0.25">
      <c r="B171" s="98"/>
    </row>
    <row r="172" spans="2:2" ht="14.25" customHeight="1" x14ac:dyDescent="0.25">
      <c r="B172" s="98"/>
    </row>
    <row r="173" spans="2:2" ht="14.25" customHeight="1" x14ac:dyDescent="0.25">
      <c r="B173" s="98"/>
    </row>
    <row r="174" spans="2:2" ht="14.25" customHeight="1" x14ac:dyDescent="0.25">
      <c r="B174" s="98"/>
    </row>
    <row r="175" spans="2:2" ht="14.25" customHeight="1" x14ac:dyDescent="0.25">
      <c r="B175" s="98"/>
    </row>
    <row r="176" spans="2:2" ht="14.25" customHeight="1" x14ac:dyDescent="0.25">
      <c r="B176" s="98"/>
    </row>
    <row r="177" spans="2:2" ht="14.25" customHeight="1" x14ac:dyDescent="0.25">
      <c r="B177" s="98"/>
    </row>
    <row r="178" spans="2:2" ht="14.25" customHeight="1" x14ac:dyDescent="0.25">
      <c r="B178" s="98"/>
    </row>
    <row r="179" spans="2:2" ht="14.25" customHeight="1" x14ac:dyDescent="0.25">
      <c r="B179" s="98"/>
    </row>
    <row r="180" spans="2:2" ht="14.25" customHeight="1" x14ac:dyDescent="0.25">
      <c r="B180" s="98"/>
    </row>
    <row r="181" spans="2:2" ht="14.25" customHeight="1" x14ac:dyDescent="0.25">
      <c r="B181" s="98"/>
    </row>
    <row r="182" spans="2:2" ht="14.25" customHeight="1" x14ac:dyDescent="0.25">
      <c r="B182" s="98"/>
    </row>
    <row r="183" spans="2:2" ht="14.25" customHeight="1" x14ac:dyDescent="0.25">
      <c r="B183" s="98"/>
    </row>
    <row r="184" spans="2:2" ht="14.25" customHeight="1" x14ac:dyDescent="0.25">
      <c r="B184" s="98"/>
    </row>
    <row r="185" spans="2:2" ht="14.25" customHeight="1" x14ac:dyDescent="0.25">
      <c r="B185" s="98"/>
    </row>
    <row r="186" spans="2:2" ht="14.25" customHeight="1" x14ac:dyDescent="0.25">
      <c r="B186" s="98"/>
    </row>
    <row r="187" spans="2:2" ht="14.25" customHeight="1" x14ac:dyDescent="0.25">
      <c r="B187" s="98"/>
    </row>
    <row r="188" spans="2:2" ht="14.25" customHeight="1" x14ac:dyDescent="0.25">
      <c r="B188" s="98"/>
    </row>
    <row r="189" spans="2:2" ht="14.25" customHeight="1" x14ac:dyDescent="0.25">
      <c r="B189" s="98"/>
    </row>
    <row r="190" spans="2:2" ht="14.25" customHeight="1" x14ac:dyDescent="0.25">
      <c r="B190" s="98"/>
    </row>
    <row r="191" spans="2:2" ht="14.25" customHeight="1" x14ac:dyDescent="0.25">
      <c r="B191" s="98"/>
    </row>
    <row r="192" spans="2:2" ht="14.25" customHeight="1" x14ac:dyDescent="0.25">
      <c r="B192" s="98"/>
    </row>
    <row r="193" spans="2:2" ht="14.25" customHeight="1" x14ac:dyDescent="0.25">
      <c r="B193" s="98"/>
    </row>
    <row r="194" spans="2:2" ht="14.25" customHeight="1" x14ac:dyDescent="0.25">
      <c r="B194" s="98"/>
    </row>
    <row r="195" spans="2:2" ht="14.25" customHeight="1" x14ac:dyDescent="0.25">
      <c r="B195" s="98"/>
    </row>
    <row r="196" spans="2:2" ht="14.25" customHeight="1" x14ac:dyDescent="0.25"/>
    <row r="197" spans="2:2" ht="14.25" customHeight="1" x14ac:dyDescent="0.25"/>
    <row r="198" spans="2:2" ht="14.25" customHeight="1" x14ac:dyDescent="0.25"/>
    <row r="199" spans="2:2" ht="14.25" customHeight="1" x14ac:dyDescent="0.25"/>
    <row r="200" spans="2:2" ht="14.25" customHeight="1" x14ac:dyDescent="0.25"/>
    <row r="201" spans="2:2" ht="14.25" customHeight="1" x14ac:dyDescent="0.25"/>
    <row r="202" spans="2:2" ht="14.25" customHeight="1" x14ac:dyDescent="0.25"/>
    <row r="203" spans="2:2" ht="14.25" customHeight="1" x14ac:dyDescent="0.25"/>
    <row r="204" spans="2:2" ht="14.25" customHeight="1" x14ac:dyDescent="0.25"/>
    <row r="205" spans="2:2" ht="14.25" customHeight="1" x14ac:dyDescent="0.25"/>
    <row r="206" spans="2:2" ht="14.25" customHeight="1" x14ac:dyDescent="0.25"/>
    <row r="207" spans="2:2" ht="14.25" customHeight="1" x14ac:dyDescent="0.25"/>
    <row r="208" spans="2:2"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26" width="11.42578125" customWidth="1"/>
  </cols>
  <sheetData>
    <row r="1" spans="1:26" ht="12" customHeight="1" x14ac:dyDescent="0.25">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row>
    <row r="2" spans="1:26" ht="53.25" customHeight="1" x14ac:dyDescent="0.25">
      <c r="A2" s="217" t="s">
        <v>559</v>
      </c>
      <c r="B2" s="218" t="s">
        <v>560</v>
      </c>
      <c r="C2" s="218" t="s">
        <v>114</v>
      </c>
      <c r="D2" s="218" t="s">
        <v>115</v>
      </c>
      <c r="E2" s="218" t="s">
        <v>116</v>
      </c>
      <c r="F2" s="218" t="s">
        <v>561</v>
      </c>
      <c r="G2" s="218" t="s">
        <v>562</v>
      </c>
      <c r="H2" s="218" t="s">
        <v>563</v>
      </c>
      <c r="I2" s="218" t="s">
        <v>564</v>
      </c>
      <c r="J2" s="218" t="s">
        <v>565</v>
      </c>
      <c r="K2" s="219" t="s">
        <v>110</v>
      </c>
      <c r="L2" s="219" t="s">
        <v>566</v>
      </c>
      <c r="M2" s="219" t="s">
        <v>567</v>
      </c>
      <c r="N2" s="217"/>
      <c r="O2" s="217"/>
      <c r="P2" s="217"/>
      <c r="Q2" s="217"/>
      <c r="R2" s="217"/>
      <c r="S2" s="217"/>
      <c r="T2" s="217"/>
      <c r="U2" s="217"/>
      <c r="V2" s="217"/>
      <c r="W2" s="217"/>
      <c r="X2" s="217"/>
      <c r="Y2" s="217"/>
      <c r="Z2" s="217"/>
    </row>
    <row r="3" spans="1:26" ht="126.75" customHeight="1" x14ac:dyDescent="0.25">
      <c r="A3" s="220" t="s">
        <v>568</v>
      </c>
      <c r="B3" s="221" t="s">
        <v>569</v>
      </c>
      <c r="C3" s="222" t="s">
        <v>570</v>
      </c>
      <c r="D3" s="223" t="s">
        <v>231</v>
      </c>
      <c r="E3" s="224" t="s">
        <v>571</v>
      </c>
      <c r="F3" s="225">
        <v>0.67810000000000004</v>
      </c>
      <c r="G3" s="225">
        <v>0.72919999999999996</v>
      </c>
      <c r="H3" s="225"/>
      <c r="I3" s="225">
        <v>0.8972</v>
      </c>
      <c r="J3" s="226"/>
      <c r="K3" s="227" t="s">
        <v>572</v>
      </c>
      <c r="L3" s="228" t="s">
        <v>573</v>
      </c>
      <c r="M3" s="228" t="s">
        <v>574</v>
      </c>
      <c r="N3" s="217"/>
      <c r="O3" s="217"/>
      <c r="P3" s="217"/>
      <c r="Q3" s="217"/>
      <c r="R3" s="217"/>
      <c r="S3" s="217"/>
      <c r="T3" s="217"/>
      <c r="U3" s="217"/>
      <c r="V3" s="217"/>
      <c r="W3" s="217"/>
      <c r="X3" s="217"/>
      <c r="Y3" s="217"/>
      <c r="Z3" s="217"/>
    </row>
    <row r="4" spans="1:26" ht="12" customHeight="1" x14ac:dyDescent="0.25">
      <c r="A4" s="220" t="s">
        <v>575</v>
      </c>
      <c r="B4" s="229" t="s">
        <v>576</v>
      </c>
      <c r="C4" s="230" t="s">
        <v>577</v>
      </c>
      <c r="D4" s="229" t="s">
        <v>578</v>
      </c>
      <c r="E4" s="229" t="s">
        <v>579</v>
      </c>
      <c r="F4" s="230">
        <v>19</v>
      </c>
      <c r="G4" s="230">
        <v>23</v>
      </c>
      <c r="H4" s="230"/>
      <c r="I4" s="230">
        <v>17</v>
      </c>
      <c r="J4" s="230"/>
      <c r="K4" s="229" t="s">
        <v>580</v>
      </c>
      <c r="L4" s="229" t="s">
        <v>581</v>
      </c>
      <c r="M4" s="513" t="s">
        <v>582</v>
      </c>
      <c r="N4" s="217"/>
      <c r="O4" s="217"/>
      <c r="P4" s="217"/>
      <c r="Q4" s="217"/>
      <c r="R4" s="217"/>
      <c r="S4" s="217"/>
      <c r="T4" s="217"/>
      <c r="U4" s="217"/>
      <c r="V4" s="217"/>
      <c r="W4" s="217"/>
      <c r="X4" s="217"/>
      <c r="Y4" s="217"/>
      <c r="Z4" s="217"/>
    </row>
    <row r="5" spans="1:26" ht="12" customHeight="1" x14ac:dyDescent="0.25">
      <c r="A5" s="220" t="s">
        <v>575</v>
      </c>
      <c r="B5" s="229" t="s">
        <v>583</v>
      </c>
      <c r="C5" s="231" t="s">
        <v>584</v>
      </c>
      <c r="D5" s="229" t="s">
        <v>578</v>
      </c>
      <c r="E5" s="229" t="s">
        <v>585</v>
      </c>
      <c r="F5" s="230">
        <v>3</v>
      </c>
      <c r="G5" s="230">
        <v>7</v>
      </c>
      <c r="H5" s="230"/>
      <c r="I5" s="230">
        <v>5</v>
      </c>
      <c r="J5" s="230"/>
      <c r="K5" s="229" t="s">
        <v>586</v>
      </c>
      <c r="L5" s="229" t="s">
        <v>587</v>
      </c>
      <c r="M5" s="443"/>
      <c r="N5" s="217"/>
      <c r="O5" s="217"/>
      <c r="P5" s="217"/>
      <c r="Q5" s="217"/>
      <c r="R5" s="217"/>
      <c r="S5" s="217"/>
      <c r="T5" s="217"/>
      <c r="U5" s="217"/>
      <c r="V5" s="217"/>
      <c r="W5" s="217"/>
      <c r="X5" s="217"/>
      <c r="Y5" s="217"/>
      <c r="Z5" s="217"/>
    </row>
    <row r="6" spans="1:26" ht="12" customHeight="1" x14ac:dyDescent="0.25">
      <c r="A6" s="220" t="s">
        <v>575</v>
      </c>
      <c r="B6" s="229" t="s">
        <v>588</v>
      </c>
      <c r="C6" s="229" t="s">
        <v>589</v>
      </c>
      <c r="D6" s="229" t="s">
        <v>590</v>
      </c>
      <c r="E6" s="229" t="s">
        <v>591</v>
      </c>
      <c r="F6" s="232">
        <v>0.2848</v>
      </c>
      <c r="G6" s="232">
        <v>0.29799999999999999</v>
      </c>
      <c r="H6" s="232"/>
      <c r="I6" s="232">
        <v>0.2334</v>
      </c>
      <c r="J6" s="232"/>
      <c r="K6" s="229" t="s">
        <v>592</v>
      </c>
      <c r="L6" s="229" t="s">
        <v>593</v>
      </c>
      <c r="M6" s="233" t="s">
        <v>582</v>
      </c>
      <c r="N6" s="217"/>
      <c r="O6" s="217"/>
      <c r="P6" s="217"/>
      <c r="Q6" s="217"/>
      <c r="R6" s="217"/>
      <c r="S6" s="217"/>
      <c r="T6" s="217"/>
      <c r="U6" s="217"/>
      <c r="V6" s="217"/>
      <c r="W6" s="217"/>
      <c r="X6" s="217"/>
      <c r="Y6" s="217"/>
      <c r="Z6" s="217"/>
    </row>
    <row r="7" spans="1:26" ht="12" customHeight="1" x14ac:dyDescent="0.25">
      <c r="A7" s="220" t="s">
        <v>575</v>
      </c>
      <c r="B7" s="229" t="s">
        <v>594</v>
      </c>
      <c r="C7" s="229" t="s">
        <v>595</v>
      </c>
      <c r="D7" s="229" t="s">
        <v>590</v>
      </c>
      <c r="E7" s="229" t="s">
        <v>596</v>
      </c>
      <c r="F7" s="232">
        <v>0.39600000000000002</v>
      </c>
      <c r="G7" s="232">
        <v>0.36149999999999999</v>
      </c>
      <c r="H7" s="232"/>
      <c r="I7" s="232">
        <v>0.36149999999999999</v>
      </c>
      <c r="J7" s="232"/>
      <c r="K7" s="229" t="s">
        <v>597</v>
      </c>
      <c r="L7" s="229" t="s">
        <v>598</v>
      </c>
      <c r="M7" s="233" t="s">
        <v>582</v>
      </c>
      <c r="N7" s="217"/>
      <c r="O7" s="217"/>
      <c r="P7" s="217"/>
      <c r="Q7" s="217"/>
      <c r="R7" s="217"/>
      <c r="S7" s="217"/>
      <c r="T7" s="217"/>
      <c r="U7" s="217"/>
      <c r="V7" s="217"/>
      <c r="W7" s="217"/>
      <c r="X7" s="217"/>
      <c r="Y7" s="217"/>
      <c r="Z7" s="217"/>
    </row>
    <row r="8" spans="1:26" ht="12" customHeight="1" x14ac:dyDescent="0.25">
      <c r="A8" s="220" t="s">
        <v>575</v>
      </c>
      <c r="B8" s="229" t="s">
        <v>599</v>
      </c>
      <c r="C8" s="229" t="s">
        <v>600</v>
      </c>
      <c r="D8" s="229" t="s">
        <v>590</v>
      </c>
      <c r="E8" s="229" t="s">
        <v>601</v>
      </c>
      <c r="F8" s="232">
        <v>0.20080000000000001</v>
      </c>
      <c r="G8" s="232">
        <v>0.193</v>
      </c>
      <c r="H8" s="232"/>
      <c r="I8" s="232">
        <v>0.2</v>
      </c>
      <c r="J8" s="232"/>
      <c r="K8" s="229" t="s">
        <v>602</v>
      </c>
      <c r="L8" s="229" t="s">
        <v>598</v>
      </c>
      <c r="M8" s="233" t="s">
        <v>582</v>
      </c>
      <c r="N8" s="217"/>
      <c r="O8" s="217"/>
      <c r="P8" s="217"/>
      <c r="Q8" s="217"/>
      <c r="R8" s="217"/>
      <c r="S8" s="217"/>
      <c r="T8" s="217"/>
      <c r="U8" s="217"/>
      <c r="V8" s="217"/>
      <c r="W8" s="217"/>
      <c r="X8" s="217"/>
      <c r="Y8" s="217"/>
      <c r="Z8" s="217"/>
    </row>
    <row r="9" spans="1:26" ht="12" customHeight="1" x14ac:dyDescent="0.25">
      <c r="A9" s="220" t="s">
        <v>575</v>
      </c>
      <c r="B9" s="229" t="s">
        <v>603</v>
      </c>
      <c r="C9" s="229" t="s">
        <v>604</v>
      </c>
      <c r="D9" s="229" t="s">
        <v>590</v>
      </c>
      <c r="E9" s="229" t="s">
        <v>605</v>
      </c>
      <c r="F9" s="232">
        <v>0.26300000000000001</v>
      </c>
      <c r="G9" s="232">
        <v>0.3</v>
      </c>
      <c r="H9" s="232"/>
      <c r="I9" s="232">
        <v>0.5</v>
      </c>
      <c r="J9" s="232"/>
      <c r="K9" s="229" t="s">
        <v>606</v>
      </c>
      <c r="L9" s="229" t="s">
        <v>607</v>
      </c>
      <c r="M9" s="233" t="s">
        <v>582</v>
      </c>
      <c r="N9" s="217"/>
      <c r="O9" s="217"/>
      <c r="P9" s="217"/>
      <c r="Q9" s="217"/>
      <c r="R9" s="217"/>
      <c r="S9" s="217"/>
      <c r="T9" s="217"/>
      <c r="U9" s="217"/>
      <c r="V9" s="217"/>
      <c r="W9" s="217"/>
      <c r="X9" s="217"/>
      <c r="Y9" s="217"/>
      <c r="Z9" s="217"/>
    </row>
    <row r="10" spans="1:26" ht="12" customHeight="1" x14ac:dyDescent="0.25">
      <c r="A10" s="220" t="s">
        <v>608</v>
      </c>
      <c r="B10" s="230" t="s">
        <v>609</v>
      </c>
      <c r="C10" s="231" t="s">
        <v>610</v>
      </c>
      <c r="D10" s="229" t="s">
        <v>231</v>
      </c>
      <c r="E10" s="230" t="s">
        <v>611</v>
      </c>
      <c r="F10" s="234">
        <v>0.89249999999999996</v>
      </c>
      <c r="G10" s="235">
        <v>0.9</v>
      </c>
      <c r="H10" s="236"/>
      <c r="I10" s="236">
        <v>0.83</v>
      </c>
      <c r="J10" s="236"/>
      <c r="K10" s="236" t="s">
        <v>612</v>
      </c>
      <c r="L10" s="230" t="s">
        <v>613</v>
      </c>
      <c r="M10" s="230" t="s">
        <v>614</v>
      </c>
      <c r="N10" s="217"/>
      <c r="O10" s="217"/>
      <c r="P10" s="217"/>
      <c r="Q10" s="217"/>
      <c r="R10" s="217"/>
      <c r="S10" s="217"/>
      <c r="T10" s="217"/>
      <c r="U10" s="217"/>
      <c r="V10" s="217"/>
      <c r="W10" s="217"/>
      <c r="X10" s="217"/>
      <c r="Y10" s="217"/>
      <c r="Z10" s="217"/>
    </row>
    <row r="11" spans="1:26" ht="12" customHeight="1" x14ac:dyDescent="0.25">
      <c r="A11" s="220" t="s">
        <v>608</v>
      </c>
      <c r="B11" s="230" t="s">
        <v>615</v>
      </c>
      <c r="C11" s="231" t="s">
        <v>616</v>
      </c>
      <c r="D11" s="229" t="s">
        <v>231</v>
      </c>
      <c r="E11" s="230" t="s">
        <v>617</v>
      </c>
      <c r="F11" s="234">
        <v>0.74619999999999997</v>
      </c>
      <c r="G11" s="236">
        <v>0.75</v>
      </c>
      <c r="H11" s="236"/>
      <c r="I11" s="236">
        <v>0.93</v>
      </c>
      <c r="J11" s="237"/>
      <c r="K11" s="238" t="s">
        <v>618</v>
      </c>
      <c r="L11" s="230" t="s">
        <v>613</v>
      </c>
      <c r="M11" s="230" t="s">
        <v>614</v>
      </c>
      <c r="N11" s="217"/>
      <c r="O11" s="217"/>
      <c r="P11" s="217"/>
      <c r="Q11" s="217"/>
      <c r="R11" s="217"/>
      <c r="S11" s="217"/>
      <c r="T11" s="217"/>
      <c r="U11" s="217"/>
      <c r="V11" s="217"/>
      <c r="W11" s="217"/>
      <c r="X11" s="217"/>
      <c r="Y11" s="217"/>
      <c r="Z11" s="217"/>
    </row>
    <row r="12" spans="1:26" ht="12" customHeight="1" x14ac:dyDescent="0.25">
      <c r="A12" s="220" t="s">
        <v>619</v>
      </c>
      <c r="B12" s="230" t="s">
        <v>620</v>
      </c>
      <c r="C12" s="230" t="s">
        <v>621</v>
      </c>
      <c r="D12" s="239" t="s">
        <v>622</v>
      </c>
      <c r="E12" s="230" t="s">
        <v>623</v>
      </c>
      <c r="F12" s="240">
        <v>165</v>
      </c>
      <c r="G12" s="240">
        <v>160</v>
      </c>
      <c r="H12" s="240"/>
      <c r="I12" s="240">
        <v>130</v>
      </c>
      <c r="J12" s="240"/>
      <c r="K12" s="236" t="s">
        <v>624</v>
      </c>
      <c r="L12" s="230" t="s">
        <v>625</v>
      </c>
      <c r="M12" s="230" t="s">
        <v>626</v>
      </c>
      <c r="N12" s="217"/>
      <c r="O12" s="217"/>
      <c r="P12" s="217"/>
      <c r="Q12" s="217"/>
      <c r="R12" s="217"/>
      <c r="S12" s="217"/>
      <c r="T12" s="217"/>
      <c r="U12" s="217"/>
      <c r="V12" s="217"/>
      <c r="W12" s="217"/>
      <c r="X12" s="217"/>
      <c r="Y12" s="217"/>
      <c r="Z12" s="217"/>
    </row>
    <row r="13" spans="1:26" ht="12" customHeight="1" x14ac:dyDescent="0.25">
      <c r="A13" s="220" t="s">
        <v>619</v>
      </c>
      <c r="B13" s="229" t="s">
        <v>627</v>
      </c>
      <c r="C13" s="230" t="s">
        <v>628</v>
      </c>
      <c r="D13" s="239" t="s">
        <v>231</v>
      </c>
      <c r="E13" s="230" t="s">
        <v>629</v>
      </c>
      <c r="F13" s="234">
        <v>0.27750000000000002</v>
      </c>
      <c r="G13" s="234">
        <v>0.2</v>
      </c>
      <c r="H13" s="236"/>
      <c r="I13" s="236">
        <v>0.5</v>
      </c>
      <c r="J13" s="241"/>
      <c r="K13" s="242" t="s">
        <v>630</v>
      </c>
      <c r="L13" s="243" t="s">
        <v>625</v>
      </c>
      <c r="M13" s="243" t="s">
        <v>626</v>
      </c>
      <c r="N13" s="217"/>
      <c r="O13" s="217"/>
      <c r="P13" s="217"/>
      <c r="Q13" s="217"/>
      <c r="R13" s="217"/>
      <c r="S13" s="217"/>
      <c r="T13" s="217"/>
      <c r="U13" s="217"/>
      <c r="V13" s="217"/>
      <c r="W13" s="217"/>
      <c r="X13" s="217"/>
      <c r="Y13" s="217"/>
      <c r="Z13" s="217"/>
    </row>
    <row r="14" spans="1:26" ht="12" customHeight="1" x14ac:dyDescent="0.25">
      <c r="A14" s="220" t="s">
        <v>619</v>
      </c>
      <c r="B14" s="230" t="s">
        <v>631</v>
      </c>
      <c r="C14" s="243" t="s">
        <v>632</v>
      </c>
      <c r="D14" s="243" t="s">
        <v>633</v>
      </c>
      <c r="E14" s="243" t="s">
        <v>634</v>
      </c>
      <c r="F14" s="243">
        <v>2</v>
      </c>
      <c r="G14" s="243">
        <v>4</v>
      </c>
      <c r="H14" s="243"/>
      <c r="I14" s="243">
        <v>4</v>
      </c>
      <c r="J14" s="244"/>
      <c r="K14" s="231" t="s">
        <v>635</v>
      </c>
      <c r="L14" s="230" t="s">
        <v>636</v>
      </c>
      <c r="M14" s="230" t="s">
        <v>626</v>
      </c>
      <c r="N14" s="217"/>
      <c r="O14" s="217"/>
      <c r="P14" s="217"/>
      <c r="Q14" s="217"/>
      <c r="R14" s="217"/>
      <c r="S14" s="217"/>
      <c r="T14" s="217"/>
      <c r="U14" s="217"/>
      <c r="V14" s="217"/>
      <c r="W14" s="217"/>
      <c r="X14" s="217"/>
      <c r="Y14" s="217"/>
      <c r="Z14" s="217"/>
    </row>
    <row r="15" spans="1:26" ht="12" customHeight="1" x14ac:dyDescent="0.25">
      <c r="A15" s="220" t="s">
        <v>619</v>
      </c>
      <c r="B15" s="230" t="s">
        <v>637</v>
      </c>
      <c r="C15" s="231" t="s">
        <v>638</v>
      </c>
      <c r="D15" s="229" t="s">
        <v>231</v>
      </c>
      <c r="E15" s="230" t="s">
        <v>639</v>
      </c>
      <c r="F15" s="234">
        <v>0.23899999999999999</v>
      </c>
      <c r="G15" s="236">
        <v>0.3</v>
      </c>
      <c r="H15" s="236"/>
      <c r="I15" s="236">
        <v>0.3</v>
      </c>
      <c r="J15" s="236"/>
      <c r="K15" s="236" t="s">
        <v>640</v>
      </c>
      <c r="L15" s="243"/>
      <c r="M15" s="230" t="s">
        <v>626</v>
      </c>
      <c r="N15" s="217"/>
      <c r="O15" s="217"/>
      <c r="P15" s="217"/>
      <c r="Q15" s="217"/>
      <c r="R15" s="217"/>
      <c r="S15" s="217"/>
      <c r="T15" s="217"/>
      <c r="U15" s="217"/>
      <c r="V15" s="217"/>
      <c r="W15" s="217"/>
      <c r="X15" s="217"/>
      <c r="Y15" s="217"/>
      <c r="Z15" s="217"/>
    </row>
    <row r="16" spans="1:26" ht="12" customHeight="1" x14ac:dyDescent="0.25">
      <c r="A16" s="220" t="s">
        <v>641</v>
      </c>
      <c r="B16" s="229" t="s">
        <v>642</v>
      </c>
      <c r="C16" s="245" t="s">
        <v>643</v>
      </c>
      <c r="D16" s="229" t="s">
        <v>231</v>
      </c>
      <c r="E16" s="229" t="s">
        <v>644</v>
      </c>
      <c r="F16" s="246">
        <v>0.96</v>
      </c>
      <c r="G16" s="246">
        <v>0.9</v>
      </c>
      <c r="H16" s="246"/>
      <c r="I16" s="246">
        <v>1</v>
      </c>
      <c r="J16" s="246"/>
      <c r="K16" s="246" t="s">
        <v>645</v>
      </c>
      <c r="L16" s="229" t="s">
        <v>646</v>
      </c>
      <c r="M16" s="229" t="s">
        <v>647</v>
      </c>
      <c r="N16" s="217"/>
      <c r="O16" s="217"/>
      <c r="P16" s="217"/>
      <c r="Q16" s="217"/>
      <c r="R16" s="217"/>
      <c r="S16" s="217"/>
      <c r="T16" s="217"/>
      <c r="U16" s="217"/>
      <c r="V16" s="217"/>
      <c r="W16" s="217"/>
      <c r="X16" s="217"/>
      <c r="Y16" s="217"/>
      <c r="Z16" s="217"/>
    </row>
    <row r="17" spans="1:26" ht="12" customHeight="1" x14ac:dyDescent="0.25">
      <c r="A17" s="220" t="s">
        <v>648</v>
      </c>
      <c r="B17" s="230" t="s">
        <v>649</v>
      </c>
      <c r="C17" s="231" t="s">
        <v>650</v>
      </c>
      <c r="D17" s="229" t="s">
        <v>231</v>
      </c>
      <c r="E17" s="230" t="s">
        <v>651</v>
      </c>
      <c r="F17" s="234">
        <v>1</v>
      </c>
      <c r="G17" s="234">
        <v>1</v>
      </c>
      <c r="H17" s="236"/>
      <c r="I17" s="236">
        <v>1</v>
      </c>
      <c r="J17" s="236"/>
      <c r="K17" s="236" t="s">
        <v>652</v>
      </c>
      <c r="L17" s="230" t="s">
        <v>653</v>
      </c>
      <c r="M17" s="230" t="s">
        <v>654</v>
      </c>
      <c r="N17" s="217"/>
      <c r="O17" s="217"/>
      <c r="P17" s="217"/>
      <c r="Q17" s="217"/>
      <c r="R17" s="217"/>
      <c r="S17" s="217"/>
      <c r="T17" s="217"/>
      <c r="U17" s="217"/>
      <c r="V17" s="217"/>
      <c r="W17" s="217"/>
      <c r="X17" s="217"/>
      <c r="Y17" s="217"/>
      <c r="Z17" s="217"/>
    </row>
    <row r="18" spans="1:26" ht="12" customHeight="1" x14ac:dyDescent="0.25">
      <c r="A18" s="220" t="s">
        <v>655</v>
      </c>
      <c r="B18" s="229" t="s">
        <v>656</v>
      </c>
      <c r="C18" s="229" t="s">
        <v>657</v>
      </c>
      <c r="D18" s="247" t="s">
        <v>622</v>
      </c>
      <c r="E18" s="229" t="s">
        <v>658</v>
      </c>
      <c r="F18" s="229">
        <v>19</v>
      </c>
      <c r="G18" s="229">
        <v>24</v>
      </c>
      <c r="H18" s="247"/>
      <c r="I18" s="247">
        <v>24</v>
      </c>
      <c r="J18" s="247"/>
      <c r="K18" s="229" t="s">
        <v>659</v>
      </c>
      <c r="L18" s="514" t="s">
        <v>660</v>
      </c>
      <c r="M18" s="229" t="s">
        <v>661</v>
      </c>
      <c r="N18" s="217"/>
      <c r="O18" s="217"/>
      <c r="P18" s="217"/>
      <c r="Q18" s="217"/>
      <c r="R18" s="217"/>
      <c r="S18" s="217"/>
      <c r="T18" s="217"/>
      <c r="U18" s="217"/>
      <c r="V18" s="217"/>
      <c r="W18" s="217"/>
      <c r="X18" s="217"/>
      <c r="Y18" s="217"/>
      <c r="Z18" s="217"/>
    </row>
    <row r="19" spans="1:26" ht="12" customHeight="1" x14ac:dyDescent="0.25">
      <c r="A19" s="220" t="s">
        <v>655</v>
      </c>
      <c r="B19" s="229" t="s">
        <v>662</v>
      </c>
      <c r="C19" s="229" t="s">
        <v>663</v>
      </c>
      <c r="D19" s="247" t="s">
        <v>231</v>
      </c>
      <c r="E19" s="229" t="s">
        <v>664</v>
      </c>
      <c r="F19" s="246">
        <v>1</v>
      </c>
      <c r="G19" s="246">
        <v>1</v>
      </c>
      <c r="H19" s="248"/>
      <c r="I19" s="248">
        <v>1</v>
      </c>
      <c r="J19" s="248"/>
      <c r="K19" s="229" t="s">
        <v>665</v>
      </c>
      <c r="L19" s="443"/>
      <c r="M19" s="229" t="s">
        <v>661</v>
      </c>
      <c r="N19" s="217"/>
      <c r="O19" s="217"/>
      <c r="P19" s="217"/>
      <c r="Q19" s="217"/>
      <c r="R19" s="217"/>
      <c r="S19" s="217"/>
      <c r="T19" s="217"/>
      <c r="U19" s="217"/>
      <c r="V19" s="217"/>
      <c r="W19" s="217"/>
      <c r="X19" s="217"/>
      <c r="Y19" s="217"/>
      <c r="Z19" s="217"/>
    </row>
    <row r="20" spans="1:26" ht="12" customHeight="1" x14ac:dyDescent="0.25">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row>
    <row r="21" spans="1:26" ht="12" customHeight="1" x14ac:dyDescent="0.25">
      <c r="A21" s="217"/>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row>
    <row r="22" spans="1:26" ht="12" customHeight="1" x14ac:dyDescent="0.25">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row>
    <row r="23" spans="1:26" ht="12" customHeight="1" x14ac:dyDescent="0.25">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row>
    <row r="24" spans="1:26" ht="12" customHeight="1" x14ac:dyDescent="0.25">
      <c r="A24" s="217"/>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row>
    <row r="25" spans="1:26" ht="12" customHeight="1" x14ac:dyDescent="0.25">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row>
    <row r="26" spans="1:26" ht="12" customHeight="1" x14ac:dyDescent="0.25">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row>
    <row r="27" spans="1:26" ht="12" customHeight="1" x14ac:dyDescent="0.25">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row>
    <row r="28" spans="1:26" ht="12" customHeight="1" x14ac:dyDescent="0.25">
      <c r="A28" s="217"/>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row>
    <row r="29" spans="1:26" ht="12" customHeight="1" x14ac:dyDescent="0.25">
      <c r="A29" s="217"/>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row>
    <row r="30" spans="1:26" ht="12" customHeight="1" x14ac:dyDescent="0.25">
      <c r="A30" s="217"/>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row>
    <row r="31" spans="1:26" ht="12" customHeight="1" x14ac:dyDescent="0.25">
      <c r="A31" s="217"/>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row>
    <row r="32" spans="1:26" ht="12" customHeight="1" x14ac:dyDescent="0.25">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row>
    <row r="33" spans="1:26" ht="12" customHeight="1" x14ac:dyDescent="0.25">
      <c r="A33" s="217"/>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row>
    <row r="34" spans="1:26" ht="12" customHeight="1" x14ac:dyDescent="0.25">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row>
    <row r="35" spans="1:26" ht="12" customHeight="1" x14ac:dyDescent="0.25">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row>
    <row r="36" spans="1:26" ht="12" customHeight="1" x14ac:dyDescent="0.25">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row>
    <row r="37" spans="1:26" ht="12" customHeight="1" x14ac:dyDescent="0.25">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row>
    <row r="38" spans="1:26" ht="12" customHeight="1" x14ac:dyDescent="0.25">
      <c r="A38" s="217"/>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row>
    <row r="39" spans="1:26" ht="12" customHeight="1" x14ac:dyDescent="0.25">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row>
    <row r="40" spans="1:26" ht="12" customHeight="1" x14ac:dyDescent="0.25">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row>
    <row r="41" spans="1:26" ht="12" customHeight="1" x14ac:dyDescent="0.25">
      <c r="A41" s="217"/>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row>
    <row r="42" spans="1:26" ht="12" customHeight="1" x14ac:dyDescent="0.25">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row>
    <row r="43" spans="1:26" ht="12" customHeight="1" x14ac:dyDescent="0.25">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row>
    <row r="44" spans="1:26" ht="12" customHeight="1" x14ac:dyDescent="0.25">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row>
    <row r="45" spans="1:26" ht="12" customHeight="1" x14ac:dyDescent="0.25">
      <c r="A45" s="217"/>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row>
    <row r="46" spans="1:26" ht="12" customHeight="1" x14ac:dyDescent="0.25">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row>
    <row r="47" spans="1:26" ht="12" customHeight="1" x14ac:dyDescent="0.25">
      <c r="A47" s="217"/>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row>
    <row r="48" spans="1:26" ht="12" customHeight="1" x14ac:dyDescent="0.25">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row>
    <row r="49" spans="1:26" ht="12" customHeight="1" x14ac:dyDescent="0.25">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row>
    <row r="50" spans="1:26" ht="12" customHeight="1" x14ac:dyDescent="0.25">
      <c r="A50" s="21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row>
    <row r="51" spans="1:26" ht="12" customHeight="1" x14ac:dyDescent="0.25">
      <c r="A51" s="21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row>
    <row r="52" spans="1:26" ht="12" customHeight="1" x14ac:dyDescent="0.25">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row>
    <row r="53" spans="1:26" ht="12" customHeight="1" x14ac:dyDescent="0.25">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row>
    <row r="54" spans="1:26" ht="12" customHeight="1" x14ac:dyDescent="0.25">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row>
    <row r="55" spans="1:26" ht="12" customHeight="1" x14ac:dyDescent="0.25">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row>
    <row r="56" spans="1:26" ht="12" customHeight="1" x14ac:dyDescent="0.25">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row>
    <row r="57" spans="1:26" ht="12" customHeight="1" x14ac:dyDescent="0.25">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row>
    <row r="58" spans="1:26" ht="12" customHeight="1" x14ac:dyDescent="0.25">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row>
    <row r="59" spans="1:26" ht="12" customHeight="1" x14ac:dyDescent="0.25">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row>
    <row r="60" spans="1:26" ht="12" customHeight="1" x14ac:dyDescent="0.25">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row>
    <row r="61" spans="1:26" ht="12" customHeight="1" x14ac:dyDescent="0.25">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row>
    <row r="62" spans="1:26" ht="12" customHeight="1" x14ac:dyDescent="0.25">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row>
    <row r="63" spans="1:26" ht="12" customHeight="1" x14ac:dyDescent="0.25">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row>
    <row r="64" spans="1:26" ht="12" customHeight="1" x14ac:dyDescent="0.2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row>
    <row r="65" spans="1:26" ht="12" customHeight="1" x14ac:dyDescent="0.25">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row>
    <row r="66" spans="1:26" ht="12" customHeight="1" x14ac:dyDescent="0.25">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row>
    <row r="67" spans="1:26" ht="12" customHeight="1" x14ac:dyDescent="0.25">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row>
    <row r="68" spans="1:26" ht="12" customHeight="1" x14ac:dyDescent="0.25">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row>
    <row r="69" spans="1:26" ht="12" customHeight="1" x14ac:dyDescent="0.25">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row>
    <row r="70" spans="1:26" ht="12" customHeight="1" x14ac:dyDescent="0.25">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row>
    <row r="71" spans="1:26" ht="12" customHeight="1" x14ac:dyDescent="0.25">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row>
    <row r="72" spans="1:26" ht="12" customHeight="1" x14ac:dyDescent="0.25">
      <c r="A72" s="217"/>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row>
    <row r="73" spans="1:26" ht="12" customHeight="1" x14ac:dyDescent="0.25">
      <c r="A73" s="217"/>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row>
    <row r="74" spans="1:26" ht="12" customHeight="1" x14ac:dyDescent="0.25">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row>
    <row r="75" spans="1:26" ht="12" customHeight="1" x14ac:dyDescent="0.25">
      <c r="A75" s="217"/>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row>
    <row r="76" spans="1:26" ht="12" customHeight="1" x14ac:dyDescent="0.25">
      <c r="A76" s="217"/>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row>
    <row r="77" spans="1:26" ht="12" customHeight="1" x14ac:dyDescent="0.25">
      <c r="A77" s="217"/>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row>
    <row r="78" spans="1:26" ht="12" customHeight="1" x14ac:dyDescent="0.25">
      <c r="A78" s="217"/>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row>
    <row r="79" spans="1:26" ht="12" customHeight="1" x14ac:dyDescent="0.25">
      <c r="A79" s="217"/>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row>
    <row r="80" spans="1:26" ht="12" customHeight="1" x14ac:dyDescent="0.25">
      <c r="A80" s="217"/>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row>
    <row r="81" spans="1:26" ht="12" customHeight="1" x14ac:dyDescent="0.25">
      <c r="A81" s="217"/>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row>
    <row r="82" spans="1:26" ht="12" customHeight="1" x14ac:dyDescent="0.25">
      <c r="A82" s="217"/>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row>
    <row r="83" spans="1:26" ht="12" customHeight="1" x14ac:dyDescent="0.25">
      <c r="A83" s="217"/>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row>
    <row r="84" spans="1:26" ht="12" customHeight="1" x14ac:dyDescent="0.25">
      <c r="A84" s="217"/>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row>
    <row r="85" spans="1:26" ht="12" customHeight="1" x14ac:dyDescent="0.25">
      <c r="A85" s="217"/>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row>
    <row r="86" spans="1:26" ht="12" customHeight="1" x14ac:dyDescent="0.25">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row>
    <row r="87" spans="1:26" ht="12" customHeight="1" x14ac:dyDescent="0.25">
      <c r="A87" s="217"/>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row>
    <row r="88" spans="1:26" ht="12" customHeight="1" x14ac:dyDescent="0.25">
      <c r="A88" s="217"/>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row>
    <row r="89" spans="1:26" ht="12" customHeight="1" x14ac:dyDescent="0.25">
      <c r="A89" s="217"/>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row>
    <row r="90" spans="1:26" ht="12" customHeight="1" x14ac:dyDescent="0.25">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row>
    <row r="91" spans="1:26" ht="12" customHeight="1" x14ac:dyDescent="0.25">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row>
    <row r="92" spans="1:26" ht="12" customHeight="1" x14ac:dyDescent="0.25">
      <c r="A92" s="217"/>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row>
    <row r="93" spans="1:26" ht="12" customHeight="1" x14ac:dyDescent="0.25">
      <c r="A93" s="217"/>
      <c r="B93" s="217"/>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row>
    <row r="94" spans="1:26" ht="12" customHeight="1" x14ac:dyDescent="0.25">
      <c r="A94" s="217"/>
      <c r="B94" s="217"/>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row>
    <row r="95" spans="1:26" ht="12" customHeight="1" x14ac:dyDescent="0.25">
      <c r="A95" s="217"/>
      <c r="B95" s="217"/>
      <c r="C95" s="217"/>
      <c r="D95" s="217"/>
      <c r="E95" s="217"/>
      <c r="F95" s="217"/>
      <c r="G95" s="217"/>
      <c r="H95" s="217"/>
      <c r="I95" s="217"/>
      <c r="J95" s="217"/>
      <c r="K95" s="217"/>
      <c r="L95" s="217"/>
      <c r="M95" s="217"/>
      <c r="N95" s="217"/>
      <c r="O95" s="217"/>
      <c r="P95" s="217"/>
      <c r="Q95" s="217"/>
      <c r="R95" s="217"/>
      <c r="S95" s="217"/>
      <c r="T95" s="217"/>
      <c r="U95" s="217"/>
      <c r="V95" s="217"/>
      <c r="W95" s="217"/>
      <c r="X95" s="217"/>
      <c r="Y95" s="217"/>
      <c r="Z95" s="217"/>
    </row>
    <row r="96" spans="1:26" ht="12" customHeight="1" x14ac:dyDescent="0.25">
      <c r="A96" s="217"/>
      <c r="B96" s="217"/>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row>
    <row r="97" spans="1:26" ht="12" customHeight="1" x14ac:dyDescent="0.25">
      <c r="A97" s="21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row>
    <row r="98" spans="1:26" ht="12" customHeight="1" x14ac:dyDescent="0.25">
      <c r="A98" s="217"/>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row>
    <row r="99" spans="1:26" ht="12" customHeight="1" x14ac:dyDescent="0.25">
      <c r="A99" s="217"/>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row>
    <row r="100" spans="1:26" ht="12" customHeight="1" x14ac:dyDescent="0.25">
      <c r="A100" s="217"/>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row>
    <row r="101" spans="1:26" ht="12" customHeight="1" x14ac:dyDescent="0.25">
      <c r="A101" s="217"/>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row>
    <row r="102" spans="1:26" ht="12" customHeight="1" x14ac:dyDescent="0.25">
      <c r="A102" s="217"/>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row>
    <row r="103" spans="1:26" ht="12" customHeight="1" x14ac:dyDescent="0.25">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row>
    <row r="104" spans="1:26" ht="12" customHeight="1" x14ac:dyDescent="0.25">
      <c r="A104" s="217"/>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row>
    <row r="105" spans="1:26" ht="12" customHeight="1" x14ac:dyDescent="0.25">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row>
    <row r="106" spans="1:26" ht="12" customHeight="1" x14ac:dyDescent="0.2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row>
    <row r="107" spans="1:26" ht="12" customHeight="1" x14ac:dyDescent="0.25">
      <c r="A107" s="217"/>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row>
    <row r="108" spans="1:26" ht="12" customHeight="1" x14ac:dyDescent="0.25">
      <c r="A108" s="217"/>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row>
    <row r="109" spans="1:26" ht="12" customHeight="1" x14ac:dyDescent="0.25">
      <c r="A109" s="217"/>
      <c r="B109" s="21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row>
    <row r="110" spans="1:26" ht="12" customHeight="1" x14ac:dyDescent="0.25">
      <c r="A110" s="217"/>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row>
    <row r="111" spans="1:26" ht="12" customHeight="1" x14ac:dyDescent="0.25">
      <c r="A111" s="217"/>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row>
    <row r="112" spans="1:26" ht="12" customHeight="1" x14ac:dyDescent="0.25">
      <c r="A112" s="217"/>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row>
    <row r="113" spans="1:26" ht="12" customHeight="1" x14ac:dyDescent="0.25">
      <c r="A113" s="217"/>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row>
    <row r="114" spans="1:26" ht="12" customHeight="1" x14ac:dyDescent="0.25">
      <c r="A114" s="217"/>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row>
    <row r="115" spans="1:26" ht="12" customHeight="1" x14ac:dyDescent="0.25">
      <c r="A115" s="217"/>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row>
    <row r="116" spans="1:26" ht="12" customHeight="1" x14ac:dyDescent="0.25">
      <c r="A116" s="217"/>
      <c r="B116" s="217"/>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row>
    <row r="117" spans="1:26" ht="12" customHeight="1" x14ac:dyDescent="0.25">
      <c r="A117" s="217"/>
      <c r="B117" s="217"/>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row>
    <row r="118" spans="1:26" ht="12" customHeight="1" x14ac:dyDescent="0.25">
      <c r="A118" s="217"/>
      <c r="B118" s="217"/>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row>
    <row r="119" spans="1:26" ht="12" customHeight="1" x14ac:dyDescent="0.25">
      <c r="A119" s="217"/>
      <c r="B119" s="217"/>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row>
    <row r="120" spans="1:26" ht="12" customHeight="1" x14ac:dyDescent="0.25">
      <c r="A120" s="217"/>
      <c r="B120" s="217"/>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row>
    <row r="121" spans="1:26" ht="12" customHeight="1" x14ac:dyDescent="0.25">
      <c r="A121" s="217"/>
      <c r="B121" s="217"/>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row>
    <row r="122" spans="1:26" ht="12" customHeight="1" x14ac:dyDescent="0.25">
      <c r="A122" s="21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row>
    <row r="123" spans="1:26" ht="12" customHeight="1" x14ac:dyDescent="0.2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row>
    <row r="124" spans="1:26" ht="12" customHeight="1" x14ac:dyDescent="0.25">
      <c r="A124" s="217"/>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row>
    <row r="125" spans="1:26" ht="12" customHeight="1" x14ac:dyDescent="0.25">
      <c r="A125" s="217"/>
      <c r="B125" s="217"/>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row>
    <row r="126" spans="1:26" ht="12" customHeight="1" x14ac:dyDescent="0.25">
      <c r="A126" s="217"/>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row>
    <row r="127" spans="1:26" ht="12" customHeight="1" x14ac:dyDescent="0.25">
      <c r="A127" s="217"/>
      <c r="B127" s="217"/>
      <c r="C127" s="217"/>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row>
    <row r="128" spans="1:26" ht="12" customHeight="1" x14ac:dyDescent="0.25">
      <c r="A128" s="217"/>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row>
    <row r="129" spans="1:26" ht="12" customHeight="1" x14ac:dyDescent="0.25">
      <c r="A129" s="217"/>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row>
    <row r="130" spans="1:26" ht="12" customHeight="1" x14ac:dyDescent="0.25">
      <c r="A130" s="217"/>
      <c r="B130" s="21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row>
    <row r="131" spans="1:26" ht="12" customHeight="1" x14ac:dyDescent="0.25">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row>
    <row r="132" spans="1:26" ht="12" customHeight="1" x14ac:dyDescent="0.25">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row>
    <row r="133" spans="1:26" ht="12" customHeight="1" x14ac:dyDescent="0.25">
      <c r="A133" s="217"/>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row>
    <row r="134" spans="1:26" ht="12" customHeight="1" x14ac:dyDescent="0.25">
      <c r="A134" s="217"/>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row>
    <row r="135" spans="1:26" ht="12" customHeight="1" x14ac:dyDescent="0.2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row>
    <row r="136" spans="1:26" ht="12" customHeight="1" x14ac:dyDescent="0.25">
      <c r="A136" s="217"/>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row>
    <row r="137" spans="1:26" ht="12" customHeight="1" x14ac:dyDescent="0.25">
      <c r="A137" s="217"/>
      <c r="B137" s="217"/>
      <c r="C137" s="217"/>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row>
    <row r="138" spans="1:26" ht="12" customHeight="1" x14ac:dyDescent="0.25">
      <c r="A138" s="217"/>
      <c r="B138" s="217"/>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row>
    <row r="139" spans="1:26" ht="12" customHeight="1" x14ac:dyDescent="0.25">
      <c r="A139" s="217"/>
      <c r="B139" s="217"/>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row>
    <row r="140" spans="1:26" ht="12" customHeight="1" x14ac:dyDescent="0.25">
      <c r="A140" s="217"/>
      <c r="B140" s="217"/>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row>
    <row r="141" spans="1:26" ht="12" customHeight="1" x14ac:dyDescent="0.25">
      <c r="A141" s="217"/>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row>
    <row r="142" spans="1:26" ht="12" customHeight="1" x14ac:dyDescent="0.25">
      <c r="A142" s="217"/>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row>
    <row r="143" spans="1:26" ht="12" customHeight="1" x14ac:dyDescent="0.25">
      <c r="A143" s="217"/>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row>
    <row r="144" spans="1:26" ht="12" customHeight="1" x14ac:dyDescent="0.25">
      <c r="A144" s="217"/>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row>
    <row r="145" spans="1:26" ht="12" customHeight="1" x14ac:dyDescent="0.25">
      <c r="A145" s="217"/>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row>
    <row r="146" spans="1:26" ht="12" customHeight="1" x14ac:dyDescent="0.25">
      <c r="A146" s="217"/>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row>
    <row r="147" spans="1:26" ht="12" customHeight="1" x14ac:dyDescent="0.25">
      <c r="A147" s="217"/>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row>
    <row r="148" spans="1:26" ht="12" customHeight="1" x14ac:dyDescent="0.25">
      <c r="A148" s="217"/>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row>
    <row r="149" spans="1:26" ht="12" customHeight="1" x14ac:dyDescent="0.25">
      <c r="A149" s="217"/>
      <c r="B149" s="21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row>
    <row r="150" spans="1:26" ht="12" customHeight="1" x14ac:dyDescent="0.25">
      <c r="A150" s="217"/>
      <c r="B150" s="217"/>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row>
    <row r="151" spans="1:26" ht="12" customHeight="1" x14ac:dyDescent="0.25">
      <c r="A151" s="217"/>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row>
    <row r="152" spans="1:26" ht="12" customHeight="1" x14ac:dyDescent="0.25">
      <c r="A152" s="217"/>
      <c r="B152" s="217"/>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row>
    <row r="153" spans="1:26" ht="12" customHeight="1" x14ac:dyDescent="0.25">
      <c r="A153" s="217"/>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row>
    <row r="154" spans="1:26" ht="12" customHeight="1" x14ac:dyDescent="0.25">
      <c r="A154" s="217"/>
      <c r="B154" s="217"/>
      <c r="C154" s="217"/>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row>
    <row r="155" spans="1:26" ht="12" customHeight="1" x14ac:dyDescent="0.25">
      <c r="A155" s="217"/>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row>
    <row r="156" spans="1:26" ht="12" customHeight="1" x14ac:dyDescent="0.25">
      <c r="A156" s="217"/>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row>
    <row r="157" spans="1:26" ht="12" customHeight="1" x14ac:dyDescent="0.25">
      <c r="A157" s="217"/>
      <c r="B157" s="217"/>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row>
    <row r="158" spans="1:26" ht="12" customHeight="1" x14ac:dyDescent="0.25">
      <c r="A158" s="217"/>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row>
    <row r="159" spans="1:26" ht="12" customHeight="1" x14ac:dyDescent="0.25">
      <c r="A159" s="217"/>
      <c r="B159" s="217"/>
      <c r="C159" s="217"/>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row>
    <row r="160" spans="1:26" ht="12" customHeight="1" x14ac:dyDescent="0.25">
      <c r="A160" s="217"/>
      <c r="B160" s="21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row>
    <row r="161" spans="1:26" ht="12" customHeight="1" x14ac:dyDescent="0.25">
      <c r="A161" s="217"/>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row>
    <row r="162" spans="1:26" ht="12" customHeight="1" x14ac:dyDescent="0.25">
      <c r="A162" s="217"/>
      <c r="B162" s="217"/>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row>
    <row r="163" spans="1:26" ht="12" customHeight="1" x14ac:dyDescent="0.25">
      <c r="A163" s="217"/>
      <c r="B163" s="217"/>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row>
    <row r="164" spans="1:26" ht="12" customHeight="1" x14ac:dyDescent="0.25">
      <c r="A164" s="217"/>
      <c r="B164" s="21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row>
    <row r="165" spans="1:26" ht="12" customHeight="1" x14ac:dyDescent="0.25">
      <c r="A165" s="217"/>
      <c r="B165" s="21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row>
    <row r="166" spans="1:26" ht="12" customHeight="1" x14ac:dyDescent="0.25">
      <c r="A166" s="217"/>
      <c r="B166" s="217"/>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row>
    <row r="167" spans="1:26" ht="12" customHeight="1" x14ac:dyDescent="0.25">
      <c r="A167" s="217"/>
      <c r="B167" s="217"/>
      <c r="C167" s="217"/>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row>
    <row r="168" spans="1:26" ht="12" customHeight="1" x14ac:dyDescent="0.25">
      <c r="A168" s="217"/>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row>
    <row r="169" spans="1:26" ht="12" customHeight="1" x14ac:dyDescent="0.25">
      <c r="A169" s="217"/>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row>
    <row r="170" spans="1:26" ht="12" customHeight="1" x14ac:dyDescent="0.25">
      <c r="A170" s="217"/>
      <c r="B170" s="217"/>
      <c r="C170" s="217"/>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row>
    <row r="171" spans="1:26" ht="12" customHeight="1" x14ac:dyDescent="0.25">
      <c r="A171" s="217"/>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row>
    <row r="172" spans="1:26" ht="12" customHeight="1" x14ac:dyDescent="0.25">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row>
    <row r="173" spans="1:26" ht="12" customHeight="1" x14ac:dyDescent="0.25">
      <c r="A173" s="217"/>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row>
    <row r="174" spans="1:26" ht="12" customHeight="1" x14ac:dyDescent="0.25">
      <c r="A174" s="217"/>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row>
    <row r="175" spans="1:26" ht="12" customHeight="1" x14ac:dyDescent="0.25">
      <c r="A175" s="217"/>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row>
    <row r="176" spans="1:26" ht="12" customHeight="1" x14ac:dyDescent="0.25">
      <c r="A176" s="217"/>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row>
    <row r="177" spans="1:26" ht="12" customHeight="1" x14ac:dyDescent="0.25">
      <c r="A177" s="217"/>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row>
    <row r="178" spans="1:26" ht="12" customHeight="1" x14ac:dyDescent="0.25">
      <c r="A178" s="217"/>
      <c r="B178" s="217"/>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row>
    <row r="179" spans="1:26" ht="12" customHeight="1" x14ac:dyDescent="0.25">
      <c r="A179" s="217"/>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row>
    <row r="180" spans="1:26" ht="12" customHeight="1" x14ac:dyDescent="0.25">
      <c r="A180" s="217"/>
      <c r="B180" s="217"/>
      <c r="C180" s="217"/>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row>
    <row r="181" spans="1:26" ht="12" customHeight="1" x14ac:dyDescent="0.25">
      <c r="A181" s="217"/>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row>
    <row r="182" spans="1:26" ht="12" customHeight="1" x14ac:dyDescent="0.25">
      <c r="A182" s="217"/>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7"/>
    </row>
    <row r="183" spans="1:26" ht="12" customHeight="1" x14ac:dyDescent="0.25">
      <c r="A183" s="217"/>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row>
    <row r="184" spans="1:26" ht="12" customHeight="1" x14ac:dyDescent="0.25">
      <c r="A184" s="217"/>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row>
    <row r="185" spans="1:26" ht="12" customHeight="1" x14ac:dyDescent="0.25">
      <c r="A185" s="217"/>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7"/>
      <c r="Z185" s="217"/>
    </row>
    <row r="186" spans="1:26" ht="12" customHeight="1" x14ac:dyDescent="0.25">
      <c r="A186" s="217"/>
      <c r="B186" s="217"/>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row>
    <row r="187" spans="1:26" ht="12" customHeight="1" x14ac:dyDescent="0.25">
      <c r="A187" s="217"/>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217"/>
      <c r="Z187" s="217"/>
    </row>
    <row r="188" spans="1:26" ht="12" customHeight="1" x14ac:dyDescent="0.25">
      <c r="A188" s="217"/>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row>
    <row r="189" spans="1:26" ht="12" customHeight="1" x14ac:dyDescent="0.25">
      <c r="A189" s="217"/>
      <c r="B189" s="217"/>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row>
    <row r="190" spans="1:26" ht="12" customHeight="1" x14ac:dyDescent="0.25">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row>
    <row r="191" spans="1:26" ht="12" customHeight="1" x14ac:dyDescent="0.25">
      <c r="A191" s="217"/>
      <c r="B191" s="217"/>
      <c r="C191" s="217"/>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row>
    <row r="192" spans="1:26" ht="12" customHeight="1" x14ac:dyDescent="0.25">
      <c r="A192" s="217"/>
      <c r="B192" s="217"/>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row>
    <row r="193" spans="1:26" ht="12" customHeight="1" x14ac:dyDescent="0.25">
      <c r="A193" s="217"/>
      <c r="B193" s="217"/>
      <c r="C193" s="217"/>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row>
    <row r="194" spans="1:26" ht="12" customHeight="1" x14ac:dyDescent="0.25">
      <c r="A194" s="217"/>
      <c r="B194" s="217"/>
      <c r="C194" s="217"/>
      <c r="D194" s="217"/>
      <c r="E194" s="217"/>
      <c r="F194" s="217"/>
      <c r="G194" s="217"/>
      <c r="H194" s="217"/>
      <c r="I194" s="217"/>
      <c r="J194" s="217"/>
      <c r="K194" s="217"/>
      <c r="L194" s="217"/>
      <c r="M194" s="217"/>
      <c r="N194" s="217"/>
      <c r="O194" s="217"/>
      <c r="P194" s="217"/>
      <c r="Q194" s="217"/>
      <c r="R194" s="217"/>
      <c r="S194" s="217"/>
      <c r="T194" s="217"/>
      <c r="U194" s="217"/>
      <c r="V194" s="217"/>
      <c r="W194" s="217"/>
      <c r="X194" s="217"/>
      <c r="Y194" s="217"/>
      <c r="Z194" s="217"/>
    </row>
    <row r="195" spans="1:26" ht="12" customHeight="1" x14ac:dyDescent="0.25">
      <c r="A195" s="217"/>
      <c r="B195" s="217"/>
      <c r="C195" s="217"/>
      <c r="D195" s="217"/>
      <c r="E195" s="217"/>
      <c r="F195" s="217"/>
      <c r="G195" s="217"/>
      <c r="H195" s="217"/>
      <c r="I195" s="217"/>
      <c r="J195" s="217"/>
      <c r="K195" s="217"/>
      <c r="L195" s="217"/>
      <c r="M195" s="217"/>
      <c r="N195" s="217"/>
      <c r="O195" s="217"/>
      <c r="P195" s="217"/>
      <c r="Q195" s="217"/>
      <c r="R195" s="217"/>
      <c r="S195" s="217"/>
      <c r="T195" s="217"/>
      <c r="U195" s="217"/>
      <c r="V195" s="217"/>
      <c r="W195" s="217"/>
      <c r="X195" s="217"/>
      <c r="Y195" s="217"/>
      <c r="Z195" s="217"/>
    </row>
    <row r="196" spans="1:26" ht="12" customHeight="1" x14ac:dyDescent="0.25">
      <c r="A196" s="217"/>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row>
    <row r="197" spans="1:26" ht="12" customHeight="1" x14ac:dyDescent="0.25">
      <c r="A197" s="217"/>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row>
    <row r="198" spans="1:26" ht="12" customHeight="1" x14ac:dyDescent="0.25">
      <c r="A198" s="217"/>
      <c r="B198" s="217"/>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row>
    <row r="199" spans="1:26" ht="12" customHeight="1" x14ac:dyDescent="0.25">
      <c r="A199" s="217"/>
      <c r="B199" s="217"/>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row>
    <row r="200" spans="1:26" ht="12" customHeight="1" x14ac:dyDescent="0.25">
      <c r="A200" s="217"/>
      <c r="B200" s="217"/>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row>
    <row r="201" spans="1:26" ht="12" customHeight="1" x14ac:dyDescent="0.25">
      <c r="A201" s="217"/>
      <c r="B201" s="217"/>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row>
    <row r="202" spans="1:26" ht="12" customHeight="1" x14ac:dyDescent="0.25">
      <c r="A202" s="217"/>
      <c r="B202" s="217"/>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row>
    <row r="203" spans="1:26" ht="12" customHeight="1" x14ac:dyDescent="0.25">
      <c r="A203" s="217"/>
      <c r="B203" s="217"/>
      <c r="C203" s="217"/>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row>
    <row r="204" spans="1:26" ht="12" customHeight="1" x14ac:dyDescent="0.25">
      <c r="A204" s="217"/>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row>
    <row r="205" spans="1:26" ht="12" customHeight="1" x14ac:dyDescent="0.25">
      <c r="A205" s="217"/>
      <c r="B205" s="217"/>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row>
    <row r="206" spans="1:26" ht="12" customHeight="1" x14ac:dyDescent="0.25">
      <c r="A206" s="217"/>
      <c r="B206" s="217"/>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row>
    <row r="207" spans="1:26" ht="12" customHeight="1" x14ac:dyDescent="0.25">
      <c r="A207" s="217"/>
      <c r="B207" s="217"/>
      <c r="C207" s="217"/>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row>
    <row r="208" spans="1:26" ht="12" customHeight="1" x14ac:dyDescent="0.25">
      <c r="A208" s="217"/>
      <c r="B208" s="217"/>
      <c r="C208" s="217"/>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row>
    <row r="209" spans="1:26" ht="12" customHeight="1" x14ac:dyDescent="0.25">
      <c r="A209" s="217"/>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row>
    <row r="210" spans="1:26" ht="12" customHeight="1" x14ac:dyDescent="0.25">
      <c r="A210" s="217"/>
      <c r="B210" s="217"/>
      <c r="C210" s="217"/>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row>
    <row r="211" spans="1:26" ht="12" customHeight="1" x14ac:dyDescent="0.25">
      <c r="A211" s="217"/>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row>
    <row r="212" spans="1:26" ht="12" customHeight="1" x14ac:dyDescent="0.25">
      <c r="A212" s="217"/>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row>
    <row r="213" spans="1:26" ht="12" customHeight="1" x14ac:dyDescent="0.25">
      <c r="A213" s="217"/>
      <c r="B213" s="217"/>
      <c r="C213" s="217"/>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row>
    <row r="214" spans="1:26" ht="12" customHeight="1" x14ac:dyDescent="0.25">
      <c r="A214" s="217"/>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row>
    <row r="215" spans="1:26" ht="12" customHeight="1" x14ac:dyDescent="0.25">
      <c r="A215" s="217"/>
      <c r="B215" s="217"/>
      <c r="C215" s="217"/>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row>
    <row r="216" spans="1:26" ht="12" customHeight="1" x14ac:dyDescent="0.25">
      <c r="A216" s="217"/>
      <c r="B216" s="217"/>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row>
    <row r="217" spans="1:26" ht="12" customHeight="1" x14ac:dyDescent="0.25">
      <c r="A217" s="217"/>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row>
    <row r="218" spans="1:26" ht="12" customHeight="1" x14ac:dyDescent="0.25">
      <c r="A218" s="217"/>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row>
    <row r="219" spans="1:26" ht="12" customHeight="1" x14ac:dyDescent="0.25">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row>
    <row r="220" spans="1:26" ht="12" customHeight="1" x14ac:dyDescent="0.25">
      <c r="A220" s="217"/>
      <c r="B220" s="217"/>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15" width="10.7109375" customWidth="1"/>
  </cols>
  <sheetData>
    <row r="1" spans="1:15" ht="14.25" customHeight="1" x14ac:dyDescent="0.25">
      <c r="A1" s="517" t="s">
        <v>666</v>
      </c>
      <c r="B1" s="517" t="s">
        <v>667</v>
      </c>
      <c r="C1" s="518" t="s">
        <v>109</v>
      </c>
      <c r="D1" s="419"/>
      <c r="E1" s="419"/>
      <c r="F1" s="419"/>
      <c r="G1" s="419"/>
      <c r="H1" s="419"/>
      <c r="I1" s="419"/>
      <c r="J1" s="419"/>
      <c r="K1" s="420"/>
      <c r="L1" s="517" t="s">
        <v>110</v>
      </c>
      <c r="M1" s="517" t="s">
        <v>566</v>
      </c>
      <c r="N1" s="517" t="s">
        <v>668</v>
      </c>
    </row>
    <row r="2" spans="1:15" ht="14.25" customHeight="1" x14ac:dyDescent="0.25">
      <c r="A2" s="443"/>
      <c r="B2" s="443"/>
      <c r="C2" s="249" t="s">
        <v>669</v>
      </c>
      <c r="D2" s="249" t="s">
        <v>114</v>
      </c>
      <c r="E2" s="249" t="s">
        <v>115</v>
      </c>
      <c r="F2" s="249" t="s">
        <v>116</v>
      </c>
      <c r="G2" s="249" t="s">
        <v>561</v>
      </c>
      <c r="H2" s="249" t="s">
        <v>562</v>
      </c>
      <c r="I2" s="249" t="s">
        <v>563</v>
      </c>
      <c r="J2" s="249" t="s">
        <v>564</v>
      </c>
      <c r="K2" s="249" t="s">
        <v>565</v>
      </c>
      <c r="L2" s="443"/>
      <c r="M2" s="443"/>
      <c r="N2" s="443"/>
      <c r="O2" s="98" t="s">
        <v>667</v>
      </c>
    </row>
    <row r="3" spans="1:15" ht="14.25" customHeight="1" x14ac:dyDescent="0.25">
      <c r="A3" s="250" t="s">
        <v>670</v>
      </c>
      <c r="B3" s="251" t="s">
        <v>671</v>
      </c>
      <c r="C3" s="252" t="s">
        <v>672</v>
      </c>
      <c r="D3" s="253" t="s">
        <v>673</v>
      </c>
      <c r="E3" s="252" t="s">
        <v>674</v>
      </c>
      <c r="F3" s="253" t="s">
        <v>675</v>
      </c>
      <c r="G3" s="252">
        <v>2.31</v>
      </c>
      <c r="H3" s="252">
        <v>2.38</v>
      </c>
      <c r="I3" s="252"/>
      <c r="J3" s="252">
        <v>2.42</v>
      </c>
      <c r="K3" s="252"/>
      <c r="L3" s="253" t="s">
        <v>676</v>
      </c>
      <c r="M3" s="253" t="s">
        <v>677</v>
      </c>
      <c r="N3" s="253" t="s">
        <v>678</v>
      </c>
      <c r="O3" s="98" t="str">
        <f t="shared" ref="O3:O107" si="0">B3</f>
        <v>DESARROLLO FISICO Y SOSTENIBILIDAD 
DFS</v>
      </c>
    </row>
    <row r="4" spans="1:15" ht="14.25" customHeight="1" x14ac:dyDescent="0.25">
      <c r="A4" s="250" t="s">
        <v>670</v>
      </c>
      <c r="B4" s="251" t="s">
        <v>671</v>
      </c>
      <c r="C4" s="252" t="s">
        <v>679</v>
      </c>
      <c r="D4" s="253" t="s">
        <v>680</v>
      </c>
      <c r="E4" s="252" t="s">
        <v>231</v>
      </c>
      <c r="F4" s="253" t="s">
        <v>681</v>
      </c>
      <c r="G4" s="254">
        <v>0.85</v>
      </c>
      <c r="H4" s="254">
        <v>0.9</v>
      </c>
      <c r="I4" s="254"/>
      <c r="J4" s="254">
        <v>0.9</v>
      </c>
      <c r="K4" s="254"/>
      <c r="L4" s="253" t="s">
        <v>682</v>
      </c>
      <c r="M4" s="253" t="s">
        <v>683</v>
      </c>
      <c r="N4" s="253" t="s">
        <v>678</v>
      </c>
      <c r="O4" s="98" t="str">
        <f t="shared" si="0"/>
        <v>DESARROLLO FISICO Y SOSTENIBILIDAD 
DFS</v>
      </c>
    </row>
    <row r="5" spans="1:15" ht="14.25" customHeight="1" x14ac:dyDescent="0.25">
      <c r="A5" s="250" t="s">
        <v>670</v>
      </c>
      <c r="B5" s="251" t="s">
        <v>671</v>
      </c>
      <c r="C5" s="252" t="s">
        <v>684</v>
      </c>
      <c r="D5" s="253" t="s">
        <v>685</v>
      </c>
      <c r="E5" s="252" t="s">
        <v>633</v>
      </c>
      <c r="F5" s="253" t="s">
        <v>686</v>
      </c>
      <c r="G5" s="254">
        <v>0.80869999999999997</v>
      </c>
      <c r="H5" s="254">
        <v>0.82</v>
      </c>
      <c r="I5" s="254"/>
      <c r="J5" s="254">
        <v>0.84</v>
      </c>
      <c r="K5" s="254"/>
      <c r="L5" s="253" t="s">
        <v>687</v>
      </c>
      <c r="M5" s="253" t="s">
        <v>688</v>
      </c>
      <c r="N5" s="253" t="s">
        <v>678</v>
      </c>
      <c r="O5" s="98" t="str">
        <f t="shared" si="0"/>
        <v>DESARROLLO FISICO Y SOSTENIBILIDAD 
DFS</v>
      </c>
    </row>
    <row r="6" spans="1:15" ht="14.25" customHeight="1" x14ac:dyDescent="0.25">
      <c r="A6" s="250" t="s">
        <v>670</v>
      </c>
      <c r="B6" s="251" t="s">
        <v>671</v>
      </c>
      <c r="C6" s="252" t="s">
        <v>689</v>
      </c>
      <c r="D6" s="253" t="s">
        <v>690</v>
      </c>
      <c r="E6" s="252" t="s">
        <v>691</v>
      </c>
      <c r="F6" s="253" t="s">
        <v>692</v>
      </c>
      <c r="G6" s="254">
        <v>0.86799999999999999</v>
      </c>
      <c r="H6" s="254">
        <v>0.97130000000000005</v>
      </c>
      <c r="I6" s="254"/>
      <c r="J6" s="254" t="s">
        <v>693</v>
      </c>
      <c r="K6" s="254"/>
      <c r="L6" s="253" t="s">
        <v>694</v>
      </c>
      <c r="M6" s="253" t="s">
        <v>695</v>
      </c>
      <c r="N6" s="252" t="s">
        <v>696</v>
      </c>
      <c r="O6" s="98" t="str">
        <f t="shared" si="0"/>
        <v>DESARROLLO FISICO Y SOSTENIBILIDAD 
DFS</v>
      </c>
    </row>
    <row r="7" spans="1:15" ht="14.25" customHeight="1" x14ac:dyDescent="0.25">
      <c r="A7" s="250" t="s">
        <v>670</v>
      </c>
      <c r="B7" s="255" t="s">
        <v>697</v>
      </c>
      <c r="C7" s="256" t="s">
        <v>698</v>
      </c>
      <c r="D7" s="257" t="s">
        <v>699</v>
      </c>
      <c r="E7" s="258" t="s">
        <v>231</v>
      </c>
      <c r="F7" s="256" t="s">
        <v>700</v>
      </c>
      <c r="G7" s="259">
        <v>0.50729999999999997</v>
      </c>
      <c r="H7" s="259">
        <v>0.65110000000000001</v>
      </c>
      <c r="I7" s="259"/>
      <c r="J7" s="259">
        <v>0.7</v>
      </c>
      <c r="K7" s="259"/>
      <c r="L7" s="256" t="s">
        <v>701</v>
      </c>
      <c r="M7" s="256" t="s">
        <v>702</v>
      </c>
      <c r="N7" s="258" t="s">
        <v>703</v>
      </c>
      <c r="O7" s="98" t="str">
        <f t="shared" si="0"/>
        <v>DESARROLLO INFORMATICO Y COMIUNICACIONES
DIC</v>
      </c>
    </row>
    <row r="8" spans="1:15" ht="14.25" customHeight="1" x14ac:dyDescent="0.25">
      <c r="A8" s="250" t="s">
        <v>670</v>
      </c>
      <c r="B8" s="255" t="s">
        <v>697</v>
      </c>
      <c r="C8" s="256" t="s">
        <v>704</v>
      </c>
      <c r="D8" s="257" t="s">
        <v>705</v>
      </c>
      <c r="E8" s="258" t="s">
        <v>231</v>
      </c>
      <c r="F8" s="260" t="s">
        <v>706</v>
      </c>
      <c r="G8" s="259">
        <v>0.36070000000000002</v>
      </c>
      <c r="H8" s="259">
        <v>0.4496</v>
      </c>
      <c r="I8" s="259"/>
      <c r="J8" s="259">
        <v>0.5</v>
      </c>
      <c r="K8" s="259"/>
      <c r="L8" s="256" t="s">
        <v>707</v>
      </c>
      <c r="M8" s="256" t="s">
        <v>702</v>
      </c>
      <c r="N8" s="258" t="s">
        <v>703</v>
      </c>
      <c r="O8" s="98" t="str">
        <f t="shared" si="0"/>
        <v>DESARROLLO INFORMATICO Y COMIUNICACIONES
DIC</v>
      </c>
    </row>
    <row r="9" spans="1:15" ht="14.25" customHeight="1" x14ac:dyDescent="0.25">
      <c r="A9" s="250" t="s">
        <v>670</v>
      </c>
      <c r="B9" s="255" t="s">
        <v>697</v>
      </c>
      <c r="C9" s="256" t="s">
        <v>708</v>
      </c>
      <c r="D9" s="257" t="s">
        <v>709</v>
      </c>
      <c r="E9" s="258" t="s">
        <v>231</v>
      </c>
      <c r="F9" s="260" t="s">
        <v>710</v>
      </c>
      <c r="G9" s="259">
        <v>0.71</v>
      </c>
      <c r="H9" s="259">
        <v>0.80759999999999998</v>
      </c>
      <c r="I9" s="259"/>
      <c r="J9" s="259">
        <v>0.9</v>
      </c>
      <c r="K9" s="259"/>
      <c r="L9" s="256" t="s">
        <v>711</v>
      </c>
      <c r="M9" s="256" t="s">
        <v>702</v>
      </c>
      <c r="N9" s="258" t="s">
        <v>703</v>
      </c>
      <c r="O9" s="98" t="str">
        <f t="shared" si="0"/>
        <v>DESARROLLO INFORMATICO Y COMIUNICACIONES
DIC</v>
      </c>
    </row>
    <row r="10" spans="1:15" ht="14.25" customHeight="1" x14ac:dyDescent="0.25">
      <c r="A10" s="250" t="s">
        <v>670</v>
      </c>
      <c r="B10" s="255" t="s">
        <v>697</v>
      </c>
      <c r="C10" s="256" t="s">
        <v>712</v>
      </c>
      <c r="D10" s="257" t="s">
        <v>713</v>
      </c>
      <c r="E10" s="258" t="s">
        <v>231</v>
      </c>
      <c r="F10" s="260" t="s">
        <v>714</v>
      </c>
      <c r="G10" s="259">
        <v>0.75380000000000003</v>
      </c>
      <c r="H10" s="259">
        <v>0.80759999999999998</v>
      </c>
      <c r="I10" s="259"/>
      <c r="J10" s="259">
        <v>0.9</v>
      </c>
      <c r="K10" s="259"/>
      <c r="L10" s="256" t="s">
        <v>715</v>
      </c>
      <c r="M10" s="256" t="s">
        <v>702</v>
      </c>
      <c r="N10" s="258" t="s">
        <v>716</v>
      </c>
      <c r="O10" s="98" t="str">
        <f t="shared" si="0"/>
        <v>DESARROLLO INFORMATICO Y COMIUNICACIONES
DIC</v>
      </c>
    </row>
    <row r="11" spans="1:15" ht="14.25" customHeight="1" x14ac:dyDescent="0.3">
      <c r="A11" s="250" t="s">
        <v>670</v>
      </c>
      <c r="B11" s="255" t="s">
        <v>717</v>
      </c>
      <c r="C11" s="261" t="s">
        <v>718</v>
      </c>
      <c r="D11" s="257" t="s">
        <v>719</v>
      </c>
      <c r="E11" s="258" t="s">
        <v>231</v>
      </c>
      <c r="F11" s="262" t="s">
        <v>720</v>
      </c>
      <c r="G11" s="263">
        <v>1</v>
      </c>
      <c r="H11" s="263">
        <v>1</v>
      </c>
      <c r="I11" s="263"/>
      <c r="J11" s="263">
        <v>1</v>
      </c>
      <c r="K11" s="263"/>
      <c r="L11" s="263" t="s">
        <v>721</v>
      </c>
      <c r="M11" s="256" t="s">
        <v>722</v>
      </c>
      <c r="N11" s="256" t="s">
        <v>723</v>
      </c>
      <c r="O11" s="98" t="str">
        <f t="shared" si="0"/>
        <v>DESARROLLO FINANCIERO 
DF</v>
      </c>
    </row>
    <row r="12" spans="1:15" ht="14.25" customHeight="1" x14ac:dyDescent="0.3">
      <c r="A12" s="250" t="s">
        <v>670</v>
      </c>
      <c r="B12" s="255" t="s">
        <v>717</v>
      </c>
      <c r="C12" s="261" t="s">
        <v>724</v>
      </c>
      <c r="D12" s="257" t="s">
        <v>725</v>
      </c>
      <c r="E12" s="258" t="s">
        <v>231</v>
      </c>
      <c r="F12" s="262" t="s">
        <v>726</v>
      </c>
      <c r="G12" s="259">
        <v>0.99080000000000001</v>
      </c>
      <c r="H12" s="263">
        <v>1</v>
      </c>
      <c r="I12" s="263"/>
      <c r="J12" s="263">
        <v>1</v>
      </c>
      <c r="K12" s="263"/>
      <c r="L12" s="263" t="s">
        <v>727</v>
      </c>
      <c r="M12" s="256" t="s">
        <v>728</v>
      </c>
      <c r="N12" s="256" t="s">
        <v>723</v>
      </c>
      <c r="O12" s="98" t="str">
        <f t="shared" si="0"/>
        <v>DESARROLLO FINANCIERO 
DF</v>
      </c>
    </row>
    <row r="13" spans="1:15" ht="14.25" customHeight="1" x14ac:dyDescent="0.3">
      <c r="A13" s="250" t="s">
        <v>670</v>
      </c>
      <c r="B13" s="255" t="s">
        <v>717</v>
      </c>
      <c r="C13" s="261" t="s">
        <v>729</v>
      </c>
      <c r="D13" s="257" t="s">
        <v>730</v>
      </c>
      <c r="E13" s="258" t="s">
        <v>231</v>
      </c>
      <c r="F13" s="262" t="s">
        <v>731</v>
      </c>
      <c r="G13" s="259">
        <v>0.57089999999999996</v>
      </c>
      <c r="H13" s="263">
        <v>0.65</v>
      </c>
      <c r="I13" s="263"/>
      <c r="J13" s="263">
        <v>0.65</v>
      </c>
      <c r="K13" s="263"/>
      <c r="L13" s="263" t="s">
        <v>732</v>
      </c>
      <c r="M13" s="256" t="s">
        <v>733</v>
      </c>
      <c r="N13" s="256" t="s">
        <v>723</v>
      </c>
      <c r="O13" s="98" t="str">
        <f t="shared" si="0"/>
        <v>DESARROLLO FINANCIERO 
DF</v>
      </c>
    </row>
    <row r="14" spans="1:15" ht="14.25" customHeight="1" x14ac:dyDescent="0.25">
      <c r="A14" s="250" t="s">
        <v>670</v>
      </c>
      <c r="B14" s="255" t="s">
        <v>717</v>
      </c>
      <c r="C14" s="261" t="s">
        <v>734</v>
      </c>
      <c r="D14" s="257" t="s">
        <v>735</v>
      </c>
      <c r="E14" s="258" t="s">
        <v>231</v>
      </c>
      <c r="F14" s="256" t="s">
        <v>736</v>
      </c>
      <c r="G14" s="259">
        <v>0.2928</v>
      </c>
      <c r="H14" s="259">
        <v>0.48830000000000001</v>
      </c>
      <c r="I14" s="259"/>
      <c r="J14" s="259">
        <v>1</v>
      </c>
      <c r="K14" s="259"/>
      <c r="L14" s="263" t="s">
        <v>737</v>
      </c>
      <c r="M14" s="256" t="s">
        <v>738</v>
      </c>
      <c r="N14" s="256" t="s">
        <v>723</v>
      </c>
      <c r="O14" s="98" t="str">
        <f t="shared" si="0"/>
        <v>DESARROLLO FINANCIERO 
DF</v>
      </c>
    </row>
    <row r="15" spans="1:15" ht="14.25" customHeight="1" x14ac:dyDescent="0.25">
      <c r="A15" s="250" t="s">
        <v>670</v>
      </c>
      <c r="B15" s="255" t="s">
        <v>717</v>
      </c>
      <c r="C15" s="261" t="s">
        <v>739</v>
      </c>
      <c r="D15" s="257" t="s">
        <v>740</v>
      </c>
      <c r="E15" s="258" t="s">
        <v>231</v>
      </c>
      <c r="F15" s="256" t="s">
        <v>741</v>
      </c>
      <c r="G15" s="259">
        <v>0.2</v>
      </c>
      <c r="H15" s="263">
        <v>0.4</v>
      </c>
      <c r="I15" s="263"/>
      <c r="J15" s="263">
        <v>1</v>
      </c>
      <c r="K15" s="263"/>
      <c r="L15" s="263" t="s">
        <v>742</v>
      </c>
      <c r="M15" s="256" t="s">
        <v>743</v>
      </c>
      <c r="N15" s="256" t="s">
        <v>723</v>
      </c>
      <c r="O15" s="98" t="str">
        <f t="shared" si="0"/>
        <v>DESARROLLO FINANCIERO 
DF</v>
      </c>
    </row>
    <row r="16" spans="1:15" ht="14.25" customHeight="1" x14ac:dyDescent="0.25">
      <c r="A16" s="250" t="s">
        <v>670</v>
      </c>
      <c r="B16" s="264" t="s">
        <v>744</v>
      </c>
      <c r="C16" s="256" t="s">
        <v>745</v>
      </c>
      <c r="D16" s="257" t="s">
        <v>746</v>
      </c>
      <c r="E16" s="258" t="s">
        <v>231</v>
      </c>
      <c r="F16" s="256" t="s">
        <v>747</v>
      </c>
      <c r="G16" s="259">
        <v>0.58120000000000005</v>
      </c>
      <c r="H16" s="265">
        <v>0.77549999999999997</v>
      </c>
      <c r="I16" s="265"/>
      <c r="J16" s="265">
        <v>1</v>
      </c>
      <c r="K16" s="265"/>
      <c r="L16" s="256" t="s">
        <v>748</v>
      </c>
      <c r="M16" s="256" t="s">
        <v>749</v>
      </c>
      <c r="N16" s="266" t="s">
        <v>750</v>
      </c>
      <c r="O16" s="98" t="str">
        <f t="shared" si="0"/>
        <v>DESARROLLO HUMANO Y ORGANIZACIONAL 
DHO</v>
      </c>
    </row>
    <row r="17" spans="1:15" ht="14.25" customHeight="1" x14ac:dyDescent="0.3">
      <c r="A17" s="250" t="s">
        <v>670</v>
      </c>
      <c r="B17" s="264" t="s">
        <v>744</v>
      </c>
      <c r="C17" s="256" t="s">
        <v>751</v>
      </c>
      <c r="D17" s="257" t="s">
        <v>752</v>
      </c>
      <c r="E17" s="258" t="s">
        <v>231</v>
      </c>
      <c r="F17" s="262" t="s">
        <v>753</v>
      </c>
      <c r="G17" s="259">
        <v>0.79600000000000004</v>
      </c>
      <c r="H17" s="265" t="s">
        <v>754</v>
      </c>
      <c r="I17" s="265"/>
      <c r="J17" s="265" t="s">
        <v>754</v>
      </c>
      <c r="K17" s="265"/>
      <c r="L17" s="256" t="s">
        <v>755</v>
      </c>
      <c r="M17" s="520" t="s">
        <v>756</v>
      </c>
      <c r="N17" s="266" t="s">
        <v>750</v>
      </c>
      <c r="O17" s="98" t="str">
        <f t="shared" si="0"/>
        <v>DESARROLLO HUMANO Y ORGANIZACIONAL 
DHO</v>
      </c>
    </row>
    <row r="18" spans="1:15" ht="14.25" customHeight="1" x14ac:dyDescent="0.3">
      <c r="A18" s="250" t="s">
        <v>670</v>
      </c>
      <c r="B18" s="264" t="s">
        <v>744</v>
      </c>
      <c r="C18" s="256" t="s">
        <v>757</v>
      </c>
      <c r="D18" s="257" t="s">
        <v>758</v>
      </c>
      <c r="E18" s="258" t="s">
        <v>231</v>
      </c>
      <c r="F18" s="262" t="s">
        <v>759</v>
      </c>
      <c r="G18" s="259">
        <v>0.79700000000000004</v>
      </c>
      <c r="H18" s="265">
        <v>0.77</v>
      </c>
      <c r="I18" s="265"/>
      <c r="J18" s="265">
        <v>0.79</v>
      </c>
      <c r="K18" s="265"/>
      <c r="L18" s="256" t="s">
        <v>760</v>
      </c>
      <c r="M18" s="443"/>
      <c r="N18" s="266" t="s">
        <v>750</v>
      </c>
      <c r="O18" s="98" t="str">
        <f t="shared" si="0"/>
        <v>DESARROLLO HUMANO Y ORGANIZACIONAL 
DHO</v>
      </c>
    </row>
    <row r="19" spans="1:15" ht="14.25" customHeight="1" x14ac:dyDescent="0.3">
      <c r="A19" s="250" t="s">
        <v>670</v>
      </c>
      <c r="B19" s="264" t="s">
        <v>744</v>
      </c>
      <c r="C19" s="256" t="s">
        <v>761</v>
      </c>
      <c r="D19" s="257" t="s">
        <v>762</v>
      </c>
      <c r="E19" s="258" t="s">
        <v>231</v>
      </c>
      <c r="F19" s="262" t="s">
        <v>763</v>
      </c>
      <c r="G19" s="265">
        <v>0.42420000000000002</v>
      </c>
      <c r="H19" s="265">
        <v>0.7504424778761063</v>
      </c>
      <c r="I19" s="265"/>
      <c r="J19" s="265">
        <v>1</v>
      </c>
      <c r="K19" s="265"/>
      <c r="L19" s="256" t="s">
        <v>764</v>
      </c>
      <c r="M19" s="267" t="s">
        <v>765</v>
      </c>
      <c r="N19" s="266" t="s">
        <v>766</v>
      </c>
      <c r="O19" s="98" t="str">
        <f t="shared" si="0"/>
        <v>DESARROLLO HUMANO Y ORGANIZACIONAL 
DHO</v>
      </c>
    </row>
    <row r="20" spans="1:15" ht="14.25" customHeight="1" x14ac:dyDescent="0.25">
      <c r="A20" s="250" t="s">
        <v>670</v>
      </c>
      <c r="B20" s="264" t="s">
        <v>744</v>
      </c>
      <c r="C20" s="256" t="s">
        <v>767</v>
      </c>
      <c r="D20" s="257" t="s">
        <v>768</v>
      </c>
      <c r="E20" s="258" t="s">
        <v>231</v>
      </c>
      <c r="F20" s="256" t="s">
        <v>769</v>
      </c>
      <c r="G20" s="259">
        <v>0.84</v>
      </c>
      <c r="H20" s="265">
        <v>0.95</v>
      </c>
      <c r="I20" s="265"/>
      <c r="J20" s="265">
        <v>0.95</v>
      </c>
      <c r="K20" s="265"/>
      <c r="L20" s="256" t="s">
        <v>770</v>
      </c>
      <c r="M20" s="267" t="s">
        <v>771</v>
      </c>
      <c r="N20" s="266" t="s">
        <v>766</v>
      </c>
      <c r="O20" s="98" t="str">
        <f t="shared" si="0"/>
        <v>DESARROLLO HUMANO Y ORGANIZACIONAL 
DHO</v>
      </c>
    </row>
    <row r="21" spans="1:15" ht="14.25" customHeight="1" x14ac:dyDescent="0.25">
      <c r="A21" s="250" t="s">
        <v>670</v>
      </c>
      <c r="B21" s="264" t="s">
        <v>744</v>
      </c>
      <c r="C21" s="256" t="s">
        <v>772</v>
      </c>
      <c r="D21" s="257" t="s">
        <v>773</v>
      </c>
      <c r="E21" s="258" t="s">
        <v>231</v>
      </c>
      <c r="F21" s="256" t="s">
        <v>774</v>
      </c>
      <c r="G21" s="259">
        <v>0.77800000000000002</v>
      </c>
      <c r="H21" s="265">
        <v>0.91666666666666674</v>
      </c>
      <c r="I21" s="265"/>
      <c r="J21" s="265">
        <v>1</v>
      </c>
      <c r="K21" s="265"/>
      <c r="L21" s="256" t="s">
        <v>775</v>
      </c>
      <c r="M21" s="267" t="s">
        <v>776</v>
      </c>
      <c r="N21" s="266" t="s">
        <v>766</v>
      </c>
      <c r="O21" s="98" t="str">
        <f t="shared" si="0"/>
        <v>DESARROLLO HUMANO Y ORGANIZACIONAL 
DHO</v>
      </c>
    </row>
    <row r="22" spans="1:15" ht="14.25" customHeight="1" x14ac:dyDescent="0.25">
      <c r="A22" s="268" t="s">
        <v>777</v>
      </c>
      <c r="B22" s="269" t="s">
        <v>778</v>
      </c>
      <c r="C22" s="270" t="s">
        <v>779</v>
      </c>
      <c r="D22" s="271" t="s">
        <v>780</v>
      </c>
      <c r="E22" s="272" t="s">
        <v>231</v>
      </c>
      <c r="F22" s="270" t="s">
        <v>781</v>
      </c>
      <c r="G22" s="273">
        <v>44.7</v>
      </c>
      <c r="H22" s="273">
        <v>45</v>
      </c>
      <c r="I22" s="273"/>
      <c r="J22" s="273">
        <v>45</v>
      </c>
      <c r="K22" s="273"/>
      <c r="L22" s="270" t="s">
        <v>782</v>
      </c>
      <c r="M22" s="274" t="s">
        <v>783</v>
      </c>
      <c r="N22" s="519" t="s">
        <v>784</v>
      </c>
      <c r="O22" s="98" t="str">
        <f t="shared" si="0"/>
        <v>Gestión de Programas Académicos</v>
      </c>
    </row>
    <row r="23" spans="1:15" ht="14.25" customHeight="1" x14ac:dyDescent="0.25">
      <c r="A23" s="268" t="s">
        <v>777</v>
      </c>
      <c r="B23" s="269" t="s">
        <v>778</v>
      </c>
      <c r="C23" s="275" t="s">
        <v>785</v>
      </c>
      <c r="D23" s="275" t="s">
        <v>786</v>
      </c>
      <c r="E23" s="272" t="s">
        <v>231</v>
      </c>
      <c r="F23" s="270" t="s">
        <v>787</v>
      </c>
      <c r="G23" s="276">
        <v>0.73929999999999996</v>
      </c>
      <c r="H23" s="277">
        <v>0.8</v>
      </c>
      <c r="I23" s="277"/>
      <c r="J23" s="277">
        <v>0.75</v>
      </c>
      <c r="K23" s="277"/>
      <c r="L23" s="270" t="s">
        <v>788</v>
      </c>
      <c r="M23" s="274" t="s">
        <v>783</v>
      </c>
      <c r="N23" s="442"/>
      <c r="O23" s="98" t="str">
        <f t="shared" si="0"/>
        <v>Gestión de Programas Académicos</v>
      </c>
    </row>
    <row r="24" spans="1:15" ht="14.25" customHeight="1" x14ac:dyDescent="0.25">
      <c r="A24" s="268" t="s">
        <v>777</v>
      </c>
      <c r="B24" s="269" t="s">
        <v>778</v>
      </c>
      <c r="C24" s="275" t="s">
        <v>789</v>
      </c>
      <c r="D24" s="275" t="s">
        <v>790</v>
      </c>
      <c r="E24" s="272" t="s">
        <v>231</v>
      </c>
      <c r="F24" s="270" t="s">
        <v>791</v>
      </c>
      <c r="G24" s="278">
        <v>0.89</v>
      </c>
      <c r="H24" s="277">
        <v>0.9</v>
      </c>
      <c r="I24" s="277"/>
      <c r="J24" s="277" t="s">
        <v>792</v>
      </c>
      <c r="K24" s="277"/>
      <c r="L24" s="270" t="s">
        <v>793</v>
      </c>
      <c r="M24" s="274" t="s">
        <v>783</v>
      </c>
      <c r="N24" s="442"/>
      <c r="O24" s="98" t="str">
        <f t="shared" si="0"/>
        <v>Gestión de Programas Académicos</v>
      </c>
    </row>
    <row r="25" spans="1:15" ht="14.25" customHeight="1" x14ac:dyDescent="0.25">
      <c r="A25" s="268" t="s">
        <v>777</v>
      </c>
      <c r="B25" s="269" t="s">
        <v>778</v>
      </c>
      <c r="C25" s="275" t="s">
        <v>794</v>
      </c>
      <c r="D25" s="275" t="s">
        <v>795</v>
      </c>
      <c r="E25" s="272" t="s">
        <v>231</v>
      </c>
      <c r="F25" s="270" t="s">
        <v>796</v>
      </c>
      <c r="G25" s="276">
        <v>0.53</v>
      </c>
      <c r="H25" s="279">
        <v>0.85399999999999998</v>
      </c>
      <c r="I25" s="279"/>
      <c r="J25" s="279">
        <v>0.85399999999999998</v>
      </c>
      <c r="K25" s="279"/>
      <c r="L25" s="270" t="s">
        <v>797</v>
      </c>
      <c r="M25" s="274" t="s">
        <v>783</v>
      </c>
      <c r="N25" s="442"/>
      <c r="O25" s="98" t="str">
        <f t="shared" si="0"/>
        <v>Gestión de Programas Académicos</v>
      </c>
    </row>
    <row r="26" spans="1:15" ht="14.25" customHeight="1" x14ac:dyDescent="0.3">
      <c r="A26" s="268" t="s">
        <v>777</v>
      </c>
      <c r="B26" s="269" t="s">
        <v>778</v>
      </c>
      <c r="C26" s="275" t="s">
        <v>798</v>
      </c>
      <c r="D26" s="275" t="s">
        <v>799</v>
      </c>
      <c r="E26" s="275" t="s">
        <v>231</v>
      </c>
      <c r="F26" s="275" t="s">
        <v>800</v>
      </c>
      <c r="G26" s="280">
        <v>3.4000000000000002E-2</v>
      </c>
      <c r="H26" s="281">
        <v>0.15</v>
      </c>
      <c r="I26" s="281"/>
      <c r="J26" s="281">
        <v>0.5</v>
      </c>
      <c r="K26" s="281"/>
      <c r="L26" s="275" t="s">
        <v>801</v>
      </c>
      <c r="M26" s="282"/>
      <c r="N26" s="443"/>
      <c r="O26" s="98" t="str">
        <f t="shared" si="0"/>
        <v>Gestión de Programas Académicos</v>
      </c>
    </row>
    <row r="27" spans="1:15" ht="14.25" customHeight="1" x14ac:dyDescent="0.25">
      <c r="A27" s="268" t="s">
        <v>777</v>
      </c>
      <c r="B27" s="283" t="s">
        <v>802</v>
      </c>
      <c r="C27" s="275" t="s">
        <v>803</v>
      </c>
      <c r="D27" s="270" t="s">
        <v>804</v>
      </c>
      <c r="E27" s="270" t="s">
        <v>578</v>
      </c>
      <c r="F27" s="270" t="s">
        <v>805</v>
      </c>
      <c r="G27" s="284">
        <v>16005</v>
      </c>
      <c r="H27" s="284">
        <v>16902</v>
      </c>
      <c r="I27" s="284"/>
      <c r="J27" s="284">
        <v>16902</v>
      </c>
      <c r="K27" s="284"/>
      <c r="L27" s="270" t="s">
        <v>806</v>
      </c>
      <c r="M27" s="521" t="s">
        <v>807</v>
      </c>
      <c r="N27" s="521" t="s">
        <v>808</v>
      </c>
      <c r="O27" s="98" t="str">
        <f t="shared" si="0"/>
        <v>Gestión de capacidad academica</v>
      </c>
    </row>
    <row r="28" spans="1:15" ht="14.25" customHeight="1" x14ac:dyDescent="0.25">
      <c r="A28" s="268" t="s">
        <v>777</v>
      </c>
      <c r="B28" s="283" t="s">
        <v>802</v>
      </c>
      <c r="C28" s="275" t="s">
        <v>809</v>
      </c>
      <c r="D28" s="270" t="s">
        <v>810</v>
      </c>
      <c r="E28" s="270" t="s">
        <v>578</v>
      </c>
      <c r="F28" s="270" t="s">
        <v>811</v>
      </c>
      <c r="G28" s="284">
        <v>2213</v>
      </c>
      <c r="H28" s="285">
        <v>1530</v>
      </c>
      <c r="I28" s="285"/>
      <c r="J28" s="285">
        <v>1530</v>
      </c>
      <c r="K28" s="285"/>
      <c r="L28" s="270" t="s">
        <v>812</v>
      </c>
      <c r="M28" s="442"/>
      <c r="N28" s="442"/>
      <c r="O28" s="98" t="str">
        <f t="shared" si="0"/>
        <v>Gestión de capacidad academica</v>
      </c>
    </row>
    <row r="29" spans="1:15" ht="14.25" customHeight="1" x14ac:dyDescent="0.25">
      <c r="A29" s="268" t="s">
        <v>777</v>
      </c>
      <c r="B29" s="283" t="s">
        <v>802</v>
      </c>
      <c r="C29" s="275" t="s">
        <v>813</v>
      </c>
      <c r="D29" s="270" t="s">
        <v>814</v>
      </c>
      <c r="E29" s="270" t="s">
        <v>578</v>
      </c>
      <c r="F29" s="270" t="s">
        <v>815</v>
      </c>
      <c r="G29" s="284">
        <v>35</v>
      </c>
      <c r="H29" s="285">
        <v>32</v>
      </c>
      <c r="I29" s="285"/>
      <c r="J29" s="285">
        <v>31</v>
      </c>
      <c r="K29" s="285"/>
      <c r="L29" s="270" t="s">
        <v>816</v>
      </c>
      <c r="M29" s="442"/>
      <c r="N29" s="442"/>
      <c r="O29" s="98" t="str">
        <f t="shared" si="0"/>
        <v>Gestión de capacidad academica</v>
      </c>
    </row>
    <row r="30" spans="1:15" ht="14.25" customHeight="1" x14ac:dyDescent="0.25">
      <c r="A30" s="268" t="s">
        <v>777</v>
      </c>
      <c r="B30" s="283" t="s">
        <v>802</v>
      </c>
      <c r="C30" s="275" t="s">
        <v>817</v>
      </c>
      <c r="D30" s="270" t="s">
        <v>814</v>
      </c>
      <c r="E30" s="270" t="s">
        <v>578</v>
      </c>
      <c r="F30" s="270" t="s">
        <v>818</v>
      </c>
      <c r="G30" s="284">
        <v>63</v>
      </c>
      <c r="H30" s="285">
        <v>49</v>
      </c>
      <c r="I30" s="285"/>
      <c r="J30" s="285">
        <v>49</v>
      </c>
      <c r="K30" s="285"/>
      <c r="L30" s="270" t="s">
        <v>819</v>
      </c>
      <c r="M30" s="442"/>
      <c r="N30" s="442"/>
      <c r="O30" s="98" t="str">
        <f t="shared" si="0"/>
        <v>Gestión de capacidad academica</v>
      </c>
    </row>
    <row r="31" spans="1:15" ht="14.25" customHeight="1" x14ac:dyDescent="0.25">
      <c r="A31" s="268" t="s">
        <v>777</v>
      </c>
      <c r="B31" s="283" t="s">
        <v>802</v>
      </c>
      <c r="C31" s="270" t="s">
        <v>820</v>
      </c>
      <c r="D31" s="270" t="s">
        <v>821</v>
      </c>
      <c r="E31" s="270" t="s">
        <v>231</v>
      </c>
      <c r="F31" s="270" t="s">
        <v>822</v>
      </c>
      <c r="G31" s="276">
        <v>0.92</v>
      </c>
      <c r="H31" s="277">
        <v>0.93</v>
      </c>
      <c r="I31" s="277"/>
      <c r="J31" s="277">
        <v>0.9</v>
      </c>
      <c r="K31" s="277"/>
      <c r="L31" s="270" t="s">
        <v>823</v>
      </c>
      <c r="M31" s="442"/>
      <c r="N31" s="442"/>
      <c r="O31" s="98" t="str">
        <f t="shared" si="0"/>
        <v>Gestión de capacidad academica</v>
      </c>
    </row>
    <row r="32" spans="1:15" ht="14.25" customHeight="1" x14ac:dyDescent="0.25">
      <c r="A32" s="268" t="s">
        <v>777</v>
      </c>
      <c r="B32" s="283" t="s">
        <v>802</v>
      </c>
      <c r="C32" s="270" t="s">
        <v>824</v>
      </c>
      <c r="D32" s="270" t="s">
        <v>825</v>
      </c>
      <c r="E32" s="270" t="s">
        <v>578</v>
      </c>
      <c r="F32" s="270" t="s">
        <v>826</v>
      </c>
      <c r="G32" s="286">
        <v>293.5</v>
      </c>
      <c r="H32" s="284">
        <v>304</v>
      </c>
      <c r="I32" s="284"/>
      <c r="J32" s="284">
        <v>301</v>
      </c>
      <c r="K32" s="284"/>
      <c r="L32" s="270" t="s">
        <v>827</v>
      </c>
      <c r="M32" s="442"/>
      <c r="N32" s="442"/>
      <c r="O32" s="98" t="str">
        <f t="shared" si="0"/>
        <v>Gestión de capacidad academica</v>
      </c>
    </row>
    <row r="33" spans="1:15" ht="14.25" customHeight="1" x14ac:dyDescent="0.25">
      <c r="A33" s="268" t="s">
        <v>777</v>
      </c>
      <c r="B33" s="283" t="s">
        <v>802</v>
      </c>
      <c r="C33" s="270" t="s">
        <v>828</v>
      </c>
      <c r="D33" s="270" t="s">
        <v>829</v>
      </c>
      <c r="E33" s="270" t="s">
        <v>578</v>
      </c>
      <c r="F33" s="270" t="s">
        <v>830</v>
      </c>
      <c r="G33" s="286">
        <v>166.5</v>
      </c>
      <c r="H33" s="285">
        <v>152</v>
      </c>
      <c r="I33" s="285"/>
      <c r="J33" s="285">
        <v>152</v>
      </c>
      <c r="K33" s="285"/>
      <c r="L33" s="270" t="s">
        <v>831</v>
      </c>
      <c r="M33" s="442"/>
      <c r="N33" s="442"/>
      <c r="O33" s="98" t="str">
        <f t="shared" si="0"/>
        <v>Gestión de capacidad academica</v>
      </c>
    </row>
    <row r="34" spans="1:15" ht="14.25" customHeight="1" x14ac:dyDescent="0.25">
      <c r="A34" s="268" t="s">
        <v>777</v>
      </c>
      <c r="B34" s="283" t="s">
        <v>802</v>
      </c>
      <c r="C34" s="270" t="s">
        <v>832</v>
      </c>
      <c r="D34" s="270" t="s">
        <v>833</v>
      </c>
      <c r="E34" s="270" t="s">
        <v>578</v>
      </c>
      <c r="F34" s="270" t="s">
        <v>834</v>
      </c>
      <c r="G34" s="273">
        <v>304.26</v>
      </c>
      <c r="H34" s="273">
        <v>341.53</v>
      </c>
      <c r="I34" s="273"/>
      <c r="J34" s="273">
        <v>341.53</v>
      </c>
      <c r="K34" s="273"/>
      <c r="L34" s="270" t="s">
        <v>835</v>
      </c>
      <c r="M34" s="442"/>
      <c r="N34" s="442"/>
      <c r="O34" s="98" t="str">
        <f t="shared" si="0"/>
        <v>Gestión de capacidad academica</v>
      </c>
    </row>
    <row r="35" spans="1:15" ht="14.25" customHeight="1" x14ac:dyDescent="0.3">
      <c r="A35" s="268" t="s">
        <v>777</v>
      </c>
      <c r="B35" s="283" t="s">
        <v>802</v>
      </c>
      <c r="C35" s="275" t="s">
        <v>836</v>
      </c>
      <c r="D35" s="287" t="s">
        <v>837</v>
      </c>
      <c r="E35" s="270" t="s">
        <v>838</v>
      </c>
      <c r="F35" s="270" t="s">
        <v>839</v>
      </c>
      <c r="G35" s="273">
        <v>1.55</v>
      </c>
      <c r="H35" s="288">
        <v>1.43</v>
      </c>
      <c r="I35" s="288"/>
      <c r="J35" s="288">
        <v>1.28</v>
      </c>
      <c r="K35" s="288"/>
      <c r="L35" s="270" t="s">
        <v>840</v>
      </c>
      <c r="M35" s="442"/>
      <c r="N35" s="442"/>
      <c r="O35" s="98" t="str">
        <f t="shared" si="0"/>
        <v>Gestión de capacidad academica</v>
      </c>
    </row>
    <row r="36" spans="1:15" ht="14.25" customHeight="1" x14ac:dyDescent="0.25">
      <c r="A36" s="268" t="s">
        <v>777</v>
      </c>
      <c r="B36" s="283" t="s">
        <v>802</v>
      </c>
      <c r="C36" s="270" t="s">
        <v>841</v>
      </c>
      <c r="D36" s="270" t="s">
        <v>842</v>
      </c>
      <c r="E36" s="270" t="s">
        <v>633</v>
      </c>
      <c r="F36" s="270" t="s">
        <v>843</v>
      </c>
      <c r="G36" s="284">
        <v>16</v>
      </c>
      <c r="H36" s="285">
        <v>32</v>
      </c>
      <c r="I36" s="285"/>
      <c r="J36" s="285">
        <v>13</v>
      </c>
      <c r="K36" s="285"/>
      <c r="L36" s="270" t="s">
        <v>844</v>
      </c>
      <c r="M36" s="442"/>
      <c r="N36" s="442"/>
      <c r="O36" s="98" t="str">
        <f t="shared" si="0"/>
        <v>Gestión de capacidad academica</v>
      </c>
    </row>
    <row r="37" spans="1:15" ht="14.25" customHeight="1" x14ac:dyDescent="0.25">
      <c r="A37" s="268" t="s">
        <v>777</v>
      </c>
      <c r="B37" s="283" t="s">
        <v>802</v>
      </c>
      <c r="C37" s="270" t="s">
        <v>845</v>
      </c>
      <c r="D37" s="270" t="s">
        <v>846</v>
      </c>
      <c r="E37" s="270" t="s">
        <v>633</v>
      </c>
      <c r="F37" s="270" t="s">
        <v>847</v>
      </c>
      <c r="G37" s="284">
        <v>182406</v>
      </c>
      <c r="H37" s="284">
        <v>275000</v>
      </c>
      <c r="I37" s="284"/>
      <c r="J37" s="284">
        <v>123370</v>
      </c>
      <c r="K37" s="284"/>
      <c r="L37" s="270" t="s">
        <v>848</v>
      </c>
      <c r="M37" s="442"/>
      <c r="N37" s="442"/>
      <c r="O37" s="98" t="str">
        <f t="shared" si="0"/>
        <v>Gestión de capacidad academica</v>
      </c>
    </row>
    <row r="38" spans="1:15" ht="14.25" customHeight="1" x14ac:dyDescent="0.25">
      <c r="A38" s="268" t="s">
        <v>777</v>
      </c>
      <c r="B38" s="283" t="s">
        <v>802</v>
      </c>
      <c r="C38" s="270" t="s">
        <v>849</v>
      </c>
      <c r="D38" s="270" t="s">
        <v>850</v>
      </c>
      <c r="E38" s="270" t="s">
        <v>231</v>
      </c>
      <c r="F38" s="270" t="s">
        <v>851</v>
      </c>
      <c r="G38" s="279">
        <v>0.1338</v>
      </c>
      <c r="H38" s="277">
        <v>0.5</v>
      </c>
      <c r="I38" s="277"/>
      <c r="J38" s="277">
        <v>0.55000000000000004</v>
      </c>
      <c r="K38" s="277"/>
      <c r="L38" s="270" t="s">
        <v>852</v>
      </c>
      <c r="M38" s="442"/>
      <c r="N38" s="442"/>
      <c r="O38" s="98" t="str">
        <f t="shared" si="0"/>
        <v>Gestión de capacidad academica</v>
      </c>
    </row>
    <row r="39" spans="1:15" ht="14.25" customHeight="1" x14ac:dyDescent="0.25">
      <c r="A39" s="268" t="s">
        <v>777</v>
      </c>
      <c r="B39" s="283" t="s">
        <v>802</v>
      </c>
      <c r="C39" s="270" t="s">
        <v>853</v>
      </c>
      <c r="D39" s="270" t="s">
        <v>854</v>
      </c>
      <c r="E39" s="270" t="s">
        <v>633</v>
      </c>
      <c r="F39" s="270" t="s">
        <v>855</v>
      </c>
      <c r="G39" s="289">
        <v>6448</v>
      </c>
      <c r="H39" s="272">
        <v>6448</v>
      </c>
      <c r="I39" s="272"/>
      <c r="J39" s="272">
        <v>2000</v>
      </c>
      <c r="K39" s="272"/>
      <c r="L39" s="270" t="s">
        <v>856</v>
      </c>
      <c r="M39" s="442"/>
      <c r="N39" s="442"/>
      <c r="O39" s="98" t="str">
        <f t="shared" si="0"/>
        <v>Gestión de capacidad academica</v>
      </c>
    </row>
    <row r="40" spans="1:15" ht="14.25" customHeight="1" x14ac:dyDescent="0.25">
      <c r="A40" s="268" t="s">
        <v>777</v>
      </c>
      <c r="B40" s="283" t="s">
        <v>802</v>
      </c>
      <c r="C40" s="270" t="s">
        <v>857</v>
      </c>
      <c r="D40" s="270" t="s">
        <v>858</v>
      </c>
      <c r="E40" s="270" t="s">
        <v>231</v>
      </c>
      <c r="F40" s="270" t="s">
        <v>859</v>
      </c>
      <c r="G40" s="290">
        <v>49.16</v>
      </c>
      <c r="H40" s="273">
        <v>34.47</v>
      </c>
      <c r="I40" s="273"/>
      <c r="J40" s="273">
        <v>33.47</v>
      </c>
      <c r="K40" s="273"/>
      <c r="L40" s="270" t="s">
        <v>860</v>
      </c>
      <c r="M40" s="443"/>
      <c r="N40" s="443"/>
      <c r="O40" s="98" t="str">
        <f t="shared" si="0"/>
        <v>Gestión de capacidad academica</v>
      </c>
    </row>
    <row r="41" spans="1:15" ht="14.25" customHeight="1" x14ac:dyDescent="0.25">
      <c r="A41" s="268" t="s">
        <v>777</v>
      </c>
      <c r="B41" s="291" t="s">
        <v>861</v>
      </c>
      <c r="C41" s="270" t="s">
        <v>862</v>
      </c>
      <c r="D41" s="292" t="s">
        <v>863</v>
      </c>
      <c r="E41" s="270" t="s">
        <v>231</v>
      </c>
      <c r="F41" s="270" t="s">
        <v>864</v>
      </c>
      <c r="G41" s="279">
        <v>0.56699999999999995</v>
      </c>
      <c r="H41" s="279">
        <v>0.2772</v>
      </c>
      <c r="I41" s="279"/>
      <c r="J41" s="279">
        <v>0.28000000000000003</v>
      </c>
      <c r="K41" s="279"/>
      <c r="L41" s="270" t="s">
        <v>865</v>
      </c>
      <c r="M41" s="270" t="s">
        <v>866</v>
      </c>
      <c r="N41" s="270" t="s">
        <v>867</v>
      </c>
      <c r="O41" s="98" t="str">
        <f t="shared" si="0"/>
        <v>Gestión Docente</v>
      </c>
    </row>
    <row r="42" spans="1:15" ht="14.25" customHeight="1" x14ac:dyDescent="0.25">
      <c r="A42" s="268" t="s">
        <v>777</v>
      </c>
      <c r="B42" s="291" t="s">
        <v>861</v>
      </c>
      <c r="C42" s="270" t="s">
        <v>868</v>
      </c>
      <c r="D42" s="270" t="s">
        <v>869</v>
      </c>
      <c r="E42" s="270" t="s">
        <v>231</v>
      </c>
      <c r="F42" s="270" t="s">
        <v>870</v>
      </c>
      <c r="G42" s="279">
        <v>0.2261</v>
      </c>
      <c r="H42" s="279">
        <v>0.57199999999999995</v>
      </c>
      <c r="I42" s="279"/>
      <c r="J42" s="279">
        <v>0.62180000000000002</v>
      </c>
      <c r="K42" s="279"/>
      <c r="L42" s="270" t="s">
        <v>871</v>
      </c>
      <c r="M42" s="270" t="s">
        <v>866</v>
      </c>
      <c r="N42" s="270" t="s">
        <v>867</v>
      </c>
      <c r="O42" s="98" t="str">
        <f t="shared" si="0"/>
        <v>Gestión Docente</v>
      </c>
    </row>
    <row r="43" spans="1:15" ht="14.25" customHeight="1" x14ac:dyDescent="0.25">
      <c r="A43" s="268" t="s">
        <v>777</v>
      </c>
      <c r="B43" s="291" t="s">
        <v>861</v>
      </c>
      <c r="C43" s="270" t="s">
        <v>872</v>
      </c>
      <c r="D43" s="270" t="s">
        <v>873</v>
      </c>
      <c r="E43" s="270" t="s">
        <v>231</v>
      </c>
      <c r="F43" s="270" t="s">
        <v>874</v>
      </c>
      <c r="G43" s="279">
        <v>0.5998</v>
      </c>
      <c r="H43" s="293">
        <v>0.64</v>
      </c>
      <c r="I43" s="293"/>
      <c r="J43" s="293">
        <v>0.64</v>
      </c>
      <c r="K43" s="293"/>
      <c r="L43" s="270" t="s">
        <v>875</v>
      </c>
      <c r="M43" s="270" t="s">
        <v>866</v>
      </c>
      <c r="N43" s="270" t="s">
        <v>876</v>
      </c>
      <c r="O43" s="98" t="str">
        <f t="shared" si="0"/>
        <v>Gestión Docente</v>
      </c>
    </row>
    <row r="44" spans="1:15" ht="14.25" customHeight="1" x14ac:dyDescent="0.25">
      <c r="A44" s="268" t="s">
        <v>777</v>
      </c>
      <c r="B44" s="291" t="s">
        <v>861</v>
      </c>
      <c r="C44" s="270" t="s">
        <v>877</v>
      </c>
      <c r="D44" s="270" t="s">
        <v>878</v>
      </c>
      <c r="E44" s="270" t="s">
        <v>231</v>
      </c>
      <c r="F44" s="270" t="s">
        <v>879</v>
      </c>
      <c r="G44" s="279">
        <v>0.4461</v>
      </c>
      <c r="H44" s="293">
        <v>0.45900000000000002</v>
      </c>
      <c r="I44" s="293"/>
      <c r="J44" s="293">
        <v>0.72299999999999998</v>
      </c>
      <c r="K44" s="293"/>
      <c r="L44" s="270" t="s">
        <v>880</v>
      </c>
      <c r="M44" s="270" t="s">
        <v>866</v>
      </c>
      <c r="N44" s="270" t="s">
        <v>876</v>
      </c>
      <c r="O44" s="98" t="str">
        <f t="shared" si="0"/>
        <v>Gestión Docente</v>
      </c>
    </row>
    <row r="45" spans="1:15" ht="14.25" customHeight="1" x14ac:dyDescent="0.25">
      <c r="A45" s="268" t="s">
        <v>777</v>
      </c>
      <c r="B45" s="291" t="s">
        <v>861</v>
      </c>
      <c r="C45" s="270" t="s">
        <v>881</v>
      </c>
      <c r="D45" s="270" t="s">
        <v>882</v>
      </c>
      <c r="E45" s="270" t="s">
        <v>231</v>
      </c>
      <c r="F45" s="270" t="s">
        <v>883</v>
      </c>
      <c r="G45" s="279">
        <v>0.79110000000000003</v>
      </c>
      <c r="H45" s="293">
        <v>0.55000000000000004</v>
      </c>
      <c r="I45" s="293"/>
      <c r="J45" s="293">
        <v>0.85</v>
      </c>
      <c r="K45" s="293"/>
      <c r="L45" s="270" t="s">
        <v>884</v>
      </c>
      <c r="M45" s="270" t="s">
        <v>866</v>
      </c>
      <c r="N45" s="270" t="s">
        <v>876</v>
      </c>
      <c r="O45" s="98" t="str">
        <f t="shared" si="0"/>
        <v>Gestión Docente</v>
      </c>
    </row>
    <row r="46" spans="1:15" ht="14.25" customHeight="1" x14ac:dyDescent="0.25">
      <c r="A46" s="268" t="s">
        <v>777</v>
      </c>
      <c r="B46" s="291" t="s">
        <v>861</v>
      </c>
      <c r="C46" s="270" t="s">
        <v>885</v>
      </c>
      <c r="D46" s="270" t="s">
        <v>886</v>
      </c>
      <c r="E46" s="270" t="s">
        <v>231</v>
      </c>
      <c r="F46" s="270" t="s">
        <v>887</v>
      </c>
      <c r="G46" s="279">
        <v>0.35599999999999998</v>
      </c>
      <c r="H46" s="279">
        <v>0.43559999999999999</v>
      </c>
      <c r="I46" s="279"/>
      <c r="J46" s="279">
        <v>0.76</v>
      </c>
      <c r="K46" s="279"/>
      <c r="L46" s="270" t="s">
        <v>888</v>
      </c>
      <c r="M46" s="270" t="s">
        <v>866</v>
      </c>
      <c r="N46" s="270" t="s">
        <v>876</v>
      </c>
      <c r="O46" s="98" t="str">
        <f t="shared" si="0"/>
        <v>Gestión Docente</v>
      </c>
    </row>
    <row r="47" spans="1:15" ht="14.25" customHeight="1" x14ac:dyDescent="0.25">
      <c r="A47" s="268" t="s">
        <v>777</v>
      </c>
      <c r="B47" s="291" t="s">
        <v>861</v>
      </c>
      <c r="C47" s="270" t="s">
        <v>889</v>
      </c>
      <c r="D47" s="270" t="s">
        <v>890</v>
      </c>
      <c r="E47" s="270" t="s">
        <v>231</v>
      </c>
      <c r="F47" s="270" t="s">
        <v>891</v>
      </c>
      <c r="G47" s="279">
        <v>0.2</v>
      </c>
      <c r="H47" s="293">
        <v>0.66</v>
      </c>
      <c r="I47" s="293"/>
      <c r="J47" s="293">
        <v>1</v>
      </c>
      <c r="K47" s="293"/>
      <c r="L47" s="270" t="s">
        <v>892</v>
      </c>
      <c r="M47" s="270" t="s">
        <v>866</v>
      </c>
      <c r="N47" s="270" t="s">
        <v>876</v>
      </c>
      <c r="O47" s="98" t="str">
        <f t="shared" si="0"/>
        <v>Gestión Docente</v>
      </c>
    </row>
    <row r="48" spans="1:15" ht="14.25" customHeight="1" x14ac:dyDescent="0.25">
      <c r="A48" s="268" t="s">
        <v>777</v>
      </c>
      <c r="B48" s="291" t="s">
        <v>893</v>
      </c>
      <c r="C48" s="275" t="s">
        <v>894</v>
      </c>
      <c r="D48" s="270" t="s">
        <v>895</v>
      </c>
      <c r="E48" s="270" t="s">
        <v>231</v>
      </c>
      <c r="F48" s="270" t="s">
        <v>896</v>
      </c>
      <c r="G48" s="280">
        <v>0.93899999999999995</v>
      </c>
      <c r="H48" s="293">
        <v>0.96</v>
      </c>
      <c r="I48" s="293"/>
      <c r="J48" s="293">
        <v>1</v>
      </c>
      <c r="K48" s="293"/>
      <c r="L48" s="270" t="s">
        <v>897</v>
      </c>
      <c r="M48" s="294" t="s">
        <v>898</v>
      </c>
      <c r="N48" s="519" t="s">
        <v>876</v>
      </c>
      <c r="O48" s="98" t="str">
        <f t="shared" si="0"/>
        <v>Gestión de la Educación virtual</v>
      </c>
    </row>
    <row r="49" spans="1:15" ht="14.25" customHeight="1" x14ac:dyDescent="0.25">
      <c r="A49" s="268" t="s">
        <v>777</v>
      </c>
      <c r="B49" s="291" t="s">
        <v>893</v>
      </c>
      <c r="C49" s="275" t="s">
        <v>899</v>
      </c>
      <c r="D49" s="275" t="s">
        <v>900</v>
      </c>
      <c r="E49" s="270" t="s">
        <v>578</v>
      </c>
      <c r="F49" s="270" t="s">
        <v>901</v>
      </c>
      <c r="G49" s="272">
        <v>0</v>
      </c>
      <c r="H49" s="272">
        <v>1</v>
      </c>
      <c r="I49" s="272"/>
      <c r="J49" s="272">
        <v>3</v>
      </c>
      <c r="K49" s="272"/>
      <c r="L49" s="270" t="s">
        <v>902</v>
      </c>
      <c r="M49" s="294" t="s">
        <v>903</v>
      </c>
      <c r="N49" s="442"/>
      <c r="O49" s="98" t="str">
        <f t="shared" si="0"/>
        <v>Gestión de la Educación virtual</v>
      </c>
    </row>
    <row r="50" spans="1:15" ht="14.25" customHeight="1" x14ac:dyDescent="0.25">
      <c r="A50" s="268" t="s">
        <v>777</v>
      </c>
      <c r="B50" s="291" t="s">
        <v>893</v>
      </c>
      <c r="C50" s="275" t="s">
        <v>904</v>
      </c>
      <c r="D50" s="275" t="s">
        <v>905</v>
      </c>
      <c r="E50" s="270" t="s">
        <v>578</v>
      </c>
      <c r="F50" s="270" t="s">
        <v>906</v>
      </c>
      <c r="G50" s="272">
        <v>0</v>
      </c>
      <c r="H50" s="272">
        <v>1</v>
      </c>
      <c r="I50" s="272"/>
      <c r="J50" s="272">
        <v>3</v>
      </c>
      <c r="K50" s="272"/>
      <c r="L50" s="270" t="s">
        <v>907</v>
      </c>
      <c r="M50" s="294" t="s">
        <v>908</v>
      </c>
      <c r="N50" s="443"/>
      <c r="O50" s="98" t="str">
        <f t="shared" si="0"/>
        <v>Gestión de la Educación virtual</v>
      </c>
    </row>
    <row r="51" spans="1:15" ht="14.25" customHeight="1" x14ac:dyDescent="0.25">
      <c r="A51" s="268" t="s">
        <v>777</v>
      </c>
      <c r="B51" s="291" t="s">
        <v>909</v>
      </c>
      <c r="C51" s="275" t="s">
        <v>910</v>
      </c>
      <c r="D51" s="275" t="s">
        <v>911</v>
      </c>
      <c r="E51" s="270" t="s">
        <v>231</v>
      </c>
      <c r="F51" s="270" t="s">
        <v>912</v>
      </c>
      <c r="G51" s="276">
        <v>0.50239999999999996</v>
      </c>
      <c r="H51" s="279">
        <v>0.5</v>
      </c>
      <c r="I51" s="279"/>
      <c r="J51" s="279">
        <v>0.5</v>
      </c>
      <c r="K51" s="279"/>
      <c r="L51" s="270" t="s">
        <v>913</v>
      </c>
      <c r="M51" s="270" t="s">
        <v>914</v>
      </c>
      <c r="N51" s="519" t="s">
        <v>915</v>
      </c>
      <c r="O51" s="98" t="str">
        <f t="shared" si="0"/>
        <v>Gestión Académica Estudiantil</v>
      </c>
    </row>
    <row r="52" spans="1:15" ht="14.25" customHeight="1" x14ac:dyDescent="0.25">
      <c r="A52" s="268" t="s">
        <v>777</v>
      </c>
      <c r="B52" s="291" t="s">
        <v>909</v>
      </c>
      <c r="C52" s="275" t="s">
        <v>916</v>
      </c>
      <c r="D52" s="275" t="s">
        <v>917</v>
      </c>
      <c r="E52" s="270" t="s">
        <v>231</v>
      </c>
      <c r="F52" s="270" t="s">
        <v>918</v>
      </c>
      <c r="G52" s="276">
        <v>0.83</v>
      </c>
      <c r="H52" s="279">
        <v>0.8</v>
      </c>
      <c r="I52" s="279"/>
      <c r="J52" s="279">
        <v>0.8</v>
      </c>
      <c r="K52" s="279"/>
      <c r="L52" s="270" t="s">
        <v>919</v>
      </c>
      <c r="M52" s="270" t="s">
        <v>783</v>
      </c>
      <c r="N52" s="442"/>
      <c r="O52" s="98" t="str">
        <f t="shared" si="0"/>
        <v>Gestión Académica Estudiantil</v>
      </c>
    </row>
    <row r="53" spans="1:15" ht="14.25" customHeight="1" x14ac:dyDescent="0.25">
      <c r="A53" s="268" t="s">
        <v>777</v>
      </c>
      <c r="B53" s="291" t="s">
        <v>909</v>
      </c>
      <c r="C53" s="275" t="s">
        <v>920</v>
      </c>
      <c r="D53" s="292" t="s">
        <v>921</v>
      </c>
      <c r="E53" s="270" t="s">
        <v>231</v>
      </c>
      <c r="F53" s="270" t="s">
        <v>922</v>
      </c>
      <c r="G53" s="276">
        <v>0.87829999999999997</v>
      </c>
      <c r="H53" s="279">
        <f>100%-11%</f>
        <v>0.89</v>
      </c>
      <c r="I53" s="279"/>
      <c r="J53" s="279">
        <v>0.90100000000000002</v>
      </c>
      <c r="K53" s="279"/>
      <c r="L53" s="270" t="s">
        <v>923</v>
      </c>
      <c r="M53" s="270" t="s">
        <v>924</v>
      </c>
      <c r="N53" s="442"/>
      <c r="O53" s="98" t="str">
        <f t="shared" si="0"/>
        <v>Gestión Académica Estudiantil</v>
      </c>
    </row>
    <row r="54" spans="1:15" ht="14.25" customHeight="1" x14ac:dyDescent="0.25">
      <c r="A54" s="268" t="s">
        <v>777</v>
      </c>
      <c r="B54" s="291" t="s">
        <v>909</v>
      </c>
      <c r="C54" s="275" t="s">
        <v>925</v>
      </c>
      <c r="D54" s="275" t="s">
        <v>926</v>
      </c>
      <c r="E54" s="270" t="s">
        <v>231</v>
      </c>
      <c r="F54" s="270" t="s">
        <v>927</v>
      </c>
      <c r="G54" s="276">
        <v>0.49120000000000003</v>
      </c>
      <c r="H54" s="279">
        <v>0.50360000000000005</v>
      </c>
      <c r="I54" s="279"/>
      <c r="J54" s="279">
        <v>0.50360000000000005</v>
      </c>
      <c r="K54" s="279"/>
      <c r="L54" s="270" t="s">
        <v>928</v>
      </c>
      <c r="M54" s="270" t="s">
        <v>929</v>
      </c>
      <c r="N54" s="442"/>
      <c r="O54" s="98" t="str">
        <f t="shared" si="0"/>
        <v>Gestión Académica Estudiantil</v>
      </c>
    </row>
    <row r="55" spans="1:15" ht="14.25" customHeight="1" x14ac:dyDescent="0.25">
      <c r="A55" s="268" t="s">
        <v>777</v>
      </c>
      <c r="B55" s="291" t="s">
        <v>909</v>
      </c>
      <c r="C55" s="275" t="s">
        <v>930</v>
      </c>
      <c r="D55" s="292" t="s">
        <v>931</v>
      </c>
      <c r="E55" s="270" t="s">
        <v>231</v>
      </c>
      <c r="F55" s="270" t="s">
        <v>932</v>
      </c>
      <c r="G55" s="276">
        <v>0.69350000000000001</v>
      </c>
      <c r="H55" s="276">
        <v>0.65</v>
      </c>
      <c r="I55" s="276"/>
      <c r="J55" s="276" t="s">
        <v>693</v>
      </c>
      <c r="K55" s="276"/>
      <c r="L55" s="270" t="s">
        <v>933</v>
      </c>
      <c r="M55" s="270" t="s">
        <v>929</v>
      </c>
      <c r="N55" s="442"/>
      <c r="O55" s="98" t="str">
        <f t="shared" si="0"/>
        <v>Gestión Académica Estudiantil</v>
      </c>
    </row>
    <row r="56" spans="1:15" ht="14.25" customHeight="1" x14ac:dyDescent="0.25">
      <c r="A56" s="268" t="s">
        <v>777</v>
      </c>
      <c r="B56" s="291" t="s">
        <v>909</v>
      </c>
      <c r="C56" s="295" t="s">
        <v>934</v>
      </c>
      <c r="D56" s="295" t="s">
        <v>935</v>
      </c>
      <c r="E56" s="296" t="s">
        <v>231</v>
      </c>
      <c r="F56" s="295" t="s">
        <v>936</v>
      </c>
      <c r="G56" s="297">
        <v>0.86</v>
      </c>
      <c r="H56" s="298">
        <v>0.9</v>
      </c>
      <c r="I56" s="299"/>
      <c r="J56" s="298">
        <v>0.90100000000000002</v>
      </c>
      <c r="K56" s="299"/>
      <c r="L56" s="295" t="s">
        <v>937</v>
      </c>
      <c r="M56" s="296" t="s">
        <v>929</v>
      </c>
      <c r="N56" s="450"/>
      <c r="O56" s="98" t="str">
        <f t="shared" si="0"/>
        <v>Gestión Académica Estudiantil</v>
      </c>
    </row>
    <row r="57" spans="1:15" ht="14.25" customHeight="1" x14ac:dyDescent="0.25">
      <c r="A57" s="300" t="s">
        <v>938</v>
      </c>
      <c r="B57" s="301" t="s">
        <v>939</v>
      </c>
      <c r="C57" s="302" t="s">
        <v>940</v>
      </c>
      <c r="D57" s="303" t="s">
        <v>941</v>
      </c>
      <c r="E57" s="303" t="s">
        <v>231</v>
      </c>
      <c r="F57" s="304" t="s">
        <v>942</v>
      </c>
      <c r="G57" s="304">
        <v>0</v>
      </c>
      <c r="H57" s="304">
        <v>0.01</v>
      </c>
      <c r="I57" s="304"/>
      <c r="J57" s="304">
        <v>0.4</v>
      </c>
      <c r="K57" s="304"/>
      <c r="L57" s="303" t="s">
        <v>943</v>
      </c>
      <c r="M57" s="305" t="s">
        <v>613</v>
      </c>
      <c r="N57" s="305" t="s">
        <v>944</v>
      </c>
      <c r="O57" s="98" t="str">
        <f t="shared" si="0"/>
        <v>FORMACIÓN PARA LA VIDA</v>
      </c>
    </row>
    <row r="58" spans="1:15" ht="14.25" customHeight="1" x14ac:dyDescent="0.25">
      <c r="A58" s="300" t="s">
        <v>938</v>
      </c>
      <c r="B58" s="301" t="s">
        <v>939</v>
      </c>
      <c r="C58" s="302" t="s">
        <v>945</v>
      </c>
      <c r="D58" s="303" t="s">
        <v>946</v>
      </c>
      <c r="E58" s="303" t="s">
        <v>231</v>
      </c>
      <c r="F58" s="304" t="s">
        <v>947</v>
      </c>
      <c r="G58" s="306">
        <v>0.56200000000000006</v>
      </c>
      <c r="H58" s="304">
        <v>0.7</v>
      </c>
      <c r="I58" s="304"/>
      <c r="J58" s="304">
        <v>1</v>
      </c>
      <c r="K58" s="304"/>
      <c r="L58" s="303" t="s">
        <v>948</v>
      </c>
      <c r="M58" s="305" t="s">
        <v>613</v>
      </c>
      <c r="N58" s="305" t="s">
        <v>949</v>
      </c>
      <c r="O58" s="98" t="str">
        <f t="shared" si="0"/>
        <v>FORMACIÓN PARA LA VIDA</v>
      </c>
    </row>
    <row r="59" spans="1:15" ht="14.25" customHeight="1" x14ac:dyDescent="0.25">
      <c r="A59" s="300" t="s">
        <v>938</v>
      </c>
      <c r="B59" s="301" t="s">
        <v>939</v>
      </c>
      <c r="C59" s="302" t="s">
        <v>950</v>
      </c>
      <c r="D59" s="303" t="s">
        <v>951</v>
      </c>
      <c r="E59" s="303" t="s">
        <v>231</v>
      </c>
      <c r="F59" s="304" t="s">
        <v>952</v>
      </c>
      <c r="G59" s="304">
        <v>0.81</v>
      </c>
      <c r="H59" s="304">
        <v>0.85</v>
      </c>
      <c r="I59" s="304"/>
      <c r="J59" s="304">
        <v>1</v>
      </c>
      <c r="K59" s="304"/>
      <c r="L59" s="303" t="s">
        <v>953</v>
      </c>
      <c r="M59" s="305" t="s">
        <v>613</v>
      </c>
      <c r="N59" s="305" t="s">
        <v>949</v>
      </c>
      <c r="O59" s="98" t="str">
        <f t="shared" si="0"/>
        <v>FORMACIÓN PARA LA VIDA</v>
      </c>
    </row>
    <row r="60" spans="1:15" ht="14.25" customHeight="1" x14ac:dyDescent="0.25">
      <c r="A60" s="300" t="s">
        <v>938</v>
      </c>
      <c r="B60" s="301" t="s">
        <v>939</v>
      </c>
      <c r="C60" s="302" t="s">
        <v>954</v>
      </c>
      <c r="D60" s="303" t="s">
        <v>955</v>
      </c>
      <c r="E60" s="303" t="s">
        <v>231</v>
      </c>
      <c r="F60" s="304" t="s">
        <v>956</v>
      </c>
      <c r="G60" s="307">
        <v>0.63690000000000002</v>
      </c>
      <c r="H60" s="304">
        <v>0.64</v>
      </c>
      <c r="I60" s="304"/>
      <c r="J60" s="304">
        <v>0.7</v>
      </c>
      <c r="K60" s="304"/>
      <c r="L60" s="303" t="s">
        <v>957</v>
      </c>
      <c r="M60" s="305" t="s">
        <v>613</v>
      </c>
      <c r="N60" s="305" t="s">
        <v>958</v>
      </c>
      <c r="O60" s="98" t="str">
        <f t="shared" si="0"/>
        <v>FORMACIÓN PARA LA VIDA</v>
      </c>
    </row>
    <row r="61" spans="1:15" ht="14.25" customHeight="1" x14ac:dyDescent="0.25">
      <c r="A61" s="300" t="s">
        <v>938</v>
      </c>
      <c r="B61" s="301" t="s">
        <v>959</v>
      </c>
      <c r="C61" s="308" t="s">
        <v>960</v>
      </c>
      <c r="D61" s="308" t="s">
        <v>961</v>
      </c>
      <c r="E61" s="308" t="s">
        <v>962</v>
      </c>
      <c r="F61" s="308" t="s">
        <v>963</v>
      </c>
      <c r="G61" s="307" t="s">
        <v>964</v>
      </c>
      <c r="H61" s="309" t="s">
        <v>965</v>
      </c>
      <c r="I61" s="309"/>
      <c r="J61" s="309" t="s">
        <v>966</v>
      </c>
      <c r="K61" s="309"/>
      <c r="L61" s="303" t="s">
        <v>967</v>
      </c>
      <c r="M61" s="308" t="s">
        <v>613</v>
      </c>
      <c r="N61" s="310" t="s">
        <v>968</v>
      </c>
      <c r="O61" s="98" t="str">
        <f t="shared" si="0"/>
        <v>Gestión Estratégica</v>
      </c>
    </row>
    <row r="62" spans="1:15" ht="14.25" customHeight="1" x14ac:dyDescent="0.25">
      <c r="A62" s="300" t="s">
        <v>938</v>
      </c>
      <c r="B62" s="301" t="s">
        <v>969</v>
      </c>
      <c r="C62" s="302" t="s">
        <v>970</v>
      </c>
      <c r="D62" s="305" t="s">
        <v>971</v>
      </c>
      <c r="E62" s="303" t="s">
        <v>633</v>
      </c>
      <c r="F62" s="305" t="s">
        <v>972</v>
      </c>
      <c r="G62" s="311">
        <v>2</v>
      </c>
      <c r="H62" s="311">
        <v>2</v>
      </c>
      <c r="I62" s="311"/>
      <c r="J62" s="311">
        <v>3</v>
      </c>
      <c r="K62" s="311"/>
      <c r="L62" s="303" t="s">
        <v>973</v>
      </c>
      <c r="M62" s="308" t="s">
        <v>613</v>
      </c>
      <c r="N62" s="310" t="s">
        <v>974</v>
      </c>
      <c r="O62" s="98" t="str">
        <f t="shared" si="0"/>
        <v>GESTIÓN SOCIAL</v>
      </c>
    </row>
    <row r="63" spans="1:15" ht="14.25" customHeight="1" x14ac:dyDescent="0.25">
      <c r="A63" s="300" t="s">
        <v>938</v>
      </c>
      <c r="B63" s="301" t="s">
        <v>969</v>
      </c>
      <c r="C63" s="312" t="s">
        <v>975</v>
      </c>
      <c r="D63" s="305" t="s">
        <v>616</v>
      </c>
      <c r="E63" s="303" t="s">
        <v>231</v>
      </c>
      <c r="F63" s="305" t="s">
        <v>976</v>
      </c>
      <c r="G63" s="307">
        <v>0.77410000000000001</v>
      </c>
      <c r="H63" s="313">
        <v>0.75</v>
      </c>
      <c r="I63" s="313"/>
      <c r="J63" s="313">
        <v>0.94</v>
      </c>
      <c r="K63" s="313"/>
      <c r="L63" s="303" t="s">
        <v>977</v>
      </c>
      <c r="M63" s="308" t="s">
        <v>613</v>
      </c>
      <c r="N63" s="310" t="s">
        <v>978</v>
      </c>
      <c r="O63" s="98" t="str">
        <f t="shared" si="0"/>
        <v>GESTIÓN SOCIAL</v>
      </c>
    </row>
    <row r="64" spans="1:15" ht="14.25" customHeight="1" x14ac:dyDescent="0.25">
      <c r="A64" s="300" t="s">
        <v>938</v>
      </c>
      <c r="B64" s="301" t="s">
        <v>969</v>
      </c>
      <c r="C64" s="302" t="s">
        <v>979</v>
      </c>
      <c r="D64" s="305" t="s">
        <v>980</v>
      </c>
      <c r="E64" s="303" t="s">
        <v>231</v>
      </c>
      <c r="F64" s="305" t="s">
        <v>981</v>
      </c>
      <c r="G64" s="307">
        <v>1</v>
      </c>
      <c r="H64" s="313">
        <v>0.9</v>
      </c>
      <c r="I64" s="313"/>
      <c r="J64" s="313">
        <v>0.9</v>
      </c>
      <c r="K64" s="313"/>
      <c r="L64" s="303" t="s">
        <v>982</v>
      </c>
      <c r="M64" s="308" t="s">
        <v>613</v>
      </c>
      <c r="N64" s="310" t="s">
        <v>978</v>
      </c>
      <c r="O64" s="98" t="str">
        <f t="shared" si="0"/>
        <v>GESTIÓN SOCIAL</v>
      </c>
    </row>
    <row r="65" spans="1:15" ht="14.25" customHeight="1" x14ac:dyDescent="0.25">
      <c r="A65" s="300" t="s">
        <v>938</v>
      </c>
      <c r="B65" s="301" t="s">
        <v>969</v>
      </c>
      <c r="C65" s="312" t="s">
        <v>983</v>
      </c>
      <c r="D65" s="314" t="s">
        <v>984</v>
      </c>
      <c r="E65" s="303" t="s">
        <v>231</v>
      </c>
      <c r="F65" s="305" t="s">
        <v>985</v>
      </c>
      <c r="G65" s="311">
        <v>4.2</v>
      </c>
      <c r="H65" s="311">
        <v>3</v>
      </c>
      <c r="I65" s="311"/>
      <c r="J65" s="311">
        <v>5</v>
      </c>
      <c r="K65" s="311"/>
      <c r="L65" s="303" t="s">
        <v>986</v>
      </c>
      <c r="M65" s="308" t="s">
        <v>613</v>
      </c>
      <c r="N65" s="310" t="s">
        <v>978</v>
      </c>
      <c r="O65" s="98" t="str">
        <f t="shared" si="0"/>
        <v>GESTIÓN SOCIAL</v>
      </c>
    </row>
    <row r="66" spans="1:15" ht="14.25" customHeight="1" x14ac:dyDescent="0.25">
      <c r="A66" s="300" t="s">
        <v>938</v>
      </c>
      <c r="B66" s="315" t="s">
        <v>987</v>
      </c>
      <c r="C66" s="302" t="s">
        <v>988</v>
      </c>
      <c r="D66" s="305" t="s">
        <v>989</v>
      </c>
      <c r="E66" s="303" t="s">
        <v>231</v>
      </c>
      <c r="F66" s="305" t="s">
        <v>990</v>
      </c>
      <c r="G66" s="306">
        <v>0.997</v>
      </c>
      <c r="H66" s="313">
        <v>1</v>
      </c>
      <c r="I66" s="313"/>
      <c r="J66" s="313">
        <v>1</v>
      </c>
      <c r="K66" s="313"/>
      <c r="L66" s="303" t="s">
        <v>991</v>
      </c>
      <c r="M66" s="308" t="s">
        <v>613</v>
      </c>
      <c r="N66" s="310" t="s">
        <v>992</v>
      </c>
      <c r="O66" s="98" t="str">
        <f t="shared" si="0"/>
        <v>PAI</v>
      </c>
    </row>
    <row r="67" spans="1:15" ht="14.25" customHeight="1" x14ac:dyDescent="0.25">
      <c r="A67" s="300" t="s">
        <v>938</v>
      </c>
      <c r="B67" s="315" t="s">
        <v>987</v>
      </c>
      <c r="C67" s="302" t="s">
        <v>993</v>
      </c>
      <c r="D67" s="308" t="s">
        <v>994</v>
      </c>
      <c r="E67" s="312" t="s">
        <v>231</v>
      </c>
      <c r="F67" s="308" t="s">
        <v>995</v>
      </c>
      <c r="G67" s="307">
        <v>0.70340000000000003</v>
      </c>
      <c r="H67" s="313">
        <v>0.75</v>
      </c>
      <c r="I67" s="313"/>
      <c r="J67" s="313">
        <v>0.94</v>
      </c>
      <c r="K67" s="313"/>
      <c r="L67" s="303" t="s">
        <v>996</v>
      </c>
      <c r="M67" s="308" t="s">
        <v>613</v>
      </c>
      <c r="N67" s="310" t="s">
        <v>992</v>
      </c>
      <c r="O67" s="98" t="str">
        <f t="shared" si="0"/>
        <v>PAI</v>
      </c>
    </row>
    <row r="68" spans="1:15" ht="14.25" customHeight="1" x14ac:dyDescent="0.25">
      <c r="A68" s="300" t="s">
        <v>938</v>
      </c>
      <c r="B68" s="316" t="s">
        <v>997</v>
      </c>
      <c r="C68" s="317" t="s">
        <v>998</v>
      </c>
      <c r="D68" s="318" t="s">
        <v>999</v>
      </c>
      <c r="E68" s="312" t="s">
        <v>231</v>
      </c>
      <c r="F68" s="318" t="s">
        <v>1000</v>
      </c>
      <c r="G68" s="307">
        <v>0.34789999999999999</v>
      </c>
      <c r="H68" s="313">
        <v>0.3</v>
      </c>
      <c r="I68" s="313"/>
      <c r="J68" s="313">
        <v>0.2</v>
      </c>
      <c r="K68" s="313"/>
      <c r="L68" s="303" t="s">
        <v>1001</v>
      </c>
      <c r="M68" s="308" t="s">
        <v>613</v>
      </c>
      <c r="N68" s="303" t="s">
        <v>1002</v>
      </c>
      <c r="O68" s="98" t="str">
        <f t="shared" si="0"/>
        <v>PROMOCIÓN DE LA SALUD INTEGRAL</v>
      </c>
    </row>
    <row r="69" spans="1:15" ht="14.25" customHeight="1" x14ac:dyDescent="0.25">
      <c r="A69" s="319" t="s">
        <v>1003</v>
      </c>
      <c r="B69" s="320" t="s">
        <v>1004</v>
      </c>
      <c r="C69" s="321" t="s">
        <v>1005</v>
      </c>
      <c r="D69" s="322" t="s">
        <v>1006</v>
      </c>
      <c r="E69" s="323" t="s">
        <v>622</v>
      </c>
      <c r="F69" s="321" t="s">
        <v>1007</v>
      </c>
      <c r="G69" s="321">
        <v>193</v>
      </c>
      <c r="H69" s="321">
        <v>198</v>
      </c>
      <c r="I69" s="321"/>
      <c r="J69" s="321">
        <v>218</v>
      </c>
      <c r="K69" s="321"/>
      <c r="L69" s="321" t="s">
        <v>1008</v>
      </c>
      <c r="M69" s="321" t="s">
        <v>625</v>
      </c>
      <c r="N69" s="321" t="s">
        <v>1009</v>
      </c>
      <c r="O69" s="98" t="str">
        <f t="shared" si="0"/>
        <v>CREACIÓN Y TRANSFORMACIÓN  DEL CONOCIMIENTO</v>
      </c>
    </row>
    <row r="70" spans="1:15" ht="14.25" customHeight="1" x14ac:dyDescent="0.25">
      <c r="A70" s="319" t="s">
        <v>1003</v>
      </c>
      <c r="B70" s="324" t="s">
        <v>1004</v>
      </c>
      <c r="C70" s="325" t="s">
        <v>1010</v>
      </c>
      <c r="D70" s="326" t="s">
        <v>1011</v>
      </c>
      <c r="E70" s="327" t="s">
        <v>622</v>
      </c>
      <c r="F70" s="326" t="s">
        <v>1012</v>
      </c>
      <c r="G70" s="328">
        <v>12</v>
      </c>
      <c r="H70" s="328">
        <v>10</v>
      </c>
      <c r="I70" s="326"/>
      <c r="J70" s="326">
        <v>17</v>
      </c>
      <c r="K70" s="326"/>
      <c r="L70" s="326" t="s">
        <v>1013</v>
      </c>
      <c r="M70" s="328" t="s">
        <v>625</v>
      </c>
      <c r="N70" s="328" t="s">
        <v>1009</v>
      </c>
      <c r="O70" s="98" t="str">
        <f t="shared" si="0"/>
        <v>CREACIÓN Y TRANSFORMACIÓN  DEL CONOCIMIENTO</v>
      </c>
    </row>
    <row r="71" spans="1:15" ht="14.25" customHeight="1" x14ac:dyDescent="0.25">
      <c r="A71" s="319" t="s">
        <v>1003</v>
      </c>
      <c r="B71" s="320" t="s">
        <v>1004</v>
      </c>
      <c r="C71" s="328" t="s">
        <v>1014</v>
      </c>
      <c r="D71" s="326" t="s">
        <v>1015</v>
      </c>
      <c r="E71" s="327" t="s">
        <v>622</v>
      </c>
      <c r="F71" s="326" t="s">
        <v>1016</v>
      </c>
      <c r="G71" s="328">
        <v>6</v>
      </c>
      <c r="H71" s="328">
        <v>9</v>
      </c>
      <c r="I71" s="326"/>
      <c r="J71" s="326">
        <v>12</v>
      </c>
      <c r="K71" s="326"/>
      <c r="L71" s="326" t="s">
        <v>1017</v>
      </c>
      <c r="M71" s="328" t="s">
        <v>625</v>
      </c>
      <c r="N71" s="328" t="s">
        <v>1009</v>
      </c>
      <c r="O71" s="98" t="str">
        <f t="shared" si="0"/>
        <v>CREACIÓN Y TRANSFORMACIÓN  DEL CONOCIMIENTO</v>
      </c>
    </row>
    <row r="72" spans="1:15" ht="14.25" customHeight="1" x14ac:dyDescent="0.25">
      <c r="A72" s="319" t="s">
        <v>1003</v>
      </c>
      <c r="B72" s="329" t="s">
        <v>670</v>
      </c>
      <c r="C72" s="328" t="s">
        <v>1018</v>
      </c>
      <c r="D72" s="326" t="s">
        <v>1019</v>
      </c>
      <c r="E72" s="327" t="s">
        <v>622</v>
      </c>
      <c r="F72" s="328" t="s">
        <v>1020</v>
      </c>
      <c r="G72" s="328">
        <v>82</v>
      </c>
      <c r="H72" s="328">
        <v>82</v>
      </c>
      <c r="I72" s="328"/>
      <c r="J72" s="328">
        <v>85</v>
      </c>
      <c r="K72" s="328"/>
      <c r="L72" s="328" t="s">
        <v>1021</v>
      </c>
      <c r="M72" s="328" t="s">
        <v>1022</v>
      </c>
      <c r="N72" s="328" t="s">
        <v>1009</v>
      </c>
      <c r="O72" s="98" t="str">
        <f t="shared" si="0"/>
        <v>DESARROLLO INSTITUCIONAL</v>
      </c>
    </row>
    <row r="73" spans="1:15" ht="14.25" customHeight="1" x14ac:dyDescent="0.25">
      <c r="A73" s="319" t="s">
        <v>1003</v>
      </c>
      <c r="B73" s="329" t="s">
        <v>670</v>
      </c>
      <c r="C73" s="328" t="s">
        <v>1023</v>
      </c>
      <c r="D73" s="328" t="s">
        <v>1024</v>
      </c>
      <c r="E73" s="327" t="s">
        <v>231</v>
      </c>
      <c r="F73" s="328" t="s">
        <v>1025</v>
      </c>
      <c r="G73" s="330">
        <v>0.77</v>
      </c>
      <c r="H73" s="330">
        <v>0.8</v>
      </c>
      <c r="I73" s="330"/>
      <c r="J73" s="330">
        <v>0.8</v>
      </c>
      <c r="K73" s="330"/>
      <c r="L73" s="328" t="s">
        <v>1026</v>
      </c>
      <c r="M73" s="328" t="s">
        <v>1027</v>
      </c>
      <c r="N73" s="328" t="s">
        <v>1009</v>
      </c>
      <c r="O73" s="98" t="str">
        <f t="shared" si="0"/>
        <v>DESARROLLO INSTITUCIONAL</v>
      </c>
    </row>
    <row r="74" spans="1:15" ht="14.25" customHeight="1" x14ac:dyDescent="0.25">
      <c r="A74" s="319" t="s">
        <v>1003</v>
      </c>
      <c r="B74" s="329" t="s">
        <v>670</v>
      </c>
      <c r="C74" s="331" t="s">
        <v>1028</v>
      </c>
      <c r="D74" s="331" t="s">
        <v>1029</v>
      </c>
      <c r="E74" s="327" t="s">
        <v>622</v>
      </c>
      <c r="F74" s="331" t="s">
        <v>1030</v>
      </c>
      <c r="G74" s="331">
        <v>34</v>
      </c>
      <c r="H74" s="331">
        <v>40</v>
      </c>
      <c r="I74" s="331"/>
      <c r="J74" s="331">
        <v>24</v>
      </c>
      <c r="K74" s="331"/>
      <c r="L74" s="331" t="s">
        <v>1031</v>
      </c>
      <c r="M74" s="331" t="s">
        <v>1032</v>
      </c>
      <c r="N74" s="331" t="s">
        <v>1009</v>
      </c>
      <c r="O74" s="98" t="str">
        <f t="shared" si="0"/>
        <v>DESARROLLO INSTITUCIONAL</v>
      </c>
    </row>
    <row r="75" spans="1:15" ht="14.25" customHeight="1" x14ac:dyDescent="0.25">
      <c r="A75" s="319" t="s">
        <v>1003</v>
      </c>
      <c r="B75" s="329" t="s">
        <v>670</v>
      </c>
      <c r="C75" s="328" t="s">
        <v>1033</v>
      </c>
      <c r="D75" s="332" t="s">
        <v>1034</v>
      </c>
      <c r="E75" s="333" t="s">
        <v>838</v>
      </c>
      <c r="F75" s="328" t="s">
        <v>1035</v>
      </c>
      <c r="G75" s="328">
        <v>0</v>
      </c>
      <c r="H75" s="333">
        <v>1.2</v>
      </c>
      <c r="I75" s="333"/>
      <c r="J75" s="333" t="s">
        <v>693</v>
      </c>
      <c r="K75" s="333"/>
      <c r="L75" s="328" t="s">
        <v>1036</v>
      </c>
      <c r="M75" s="326" t="s">
        <v>1037</v>
      </c>
      <c r="N75" s="328" t="s">
        <v>1009</v>
      </c>
      <c r="O75" s="98" t="str">
        <f t="shared" si="0"/>
        <v>DESARROLLO INSTITUCIONAL</v>
      </c>
    </row>
    <row r="76" spans="1:15" ht="14.25" customHeight="1" x14ac:dyDescent="0.25">
      <c r="A76" s="319" t="s">
        <v>1003</v>
      </c>
      <c r="B76" s="329" t="s">
        <v>1038</v>
      </c>
      <c r="C76" s="321" t="s">
        <v>1039</v>
      </c>
      <c r="D76" s="321" t="s">
        <v>1040</v>
      </c>
      <c r="E76" s="327" t="s">
        <v>622</v>
      </c>
      <c r="F76" s="321" t="s">
        <v>1041</v>
      </c>
      <c r="G76" s="321">
        <v>67</v>
      </c>
      <c r="H76" s="321">
        <v>12</v>
      </c>
      <c r="I76" s="321"/>
      <c r="J76" s="321">
        <v>125</v>
      </c>
      <c r="K76" s="321"/>
      <c r="L76" s="321" t="s">
        <v>1042</v>
      </c>
      <c r="M76" s="322" t="s">
        <v>1043</v>
      </c>
      <c r="N76" s="328" t="s">
        <v>1044</v>
      </c>
      <c r="O76" s="98" t="str">
        <f t="shared" si="0"/>
        <v>GESTIÓN, TRANSFERENCIA O APLICACIÓN DEL CONOCIMIENTO</v>
      </c>
    </row>
    <row r="77" spans="1:15" ht="14.25" customHeight="1" x14ac:dyDescent="0.25">
      <c r="A77" s="319" t="s">
        <v>1003</v>
      </c>
      <c r="B77" s="329" t="s">
        <v>1038</v>
      </c>
      <c r="C77" s="328" t="s">
        <v>1045</v>
      </c>
      <c r="D77" s="326" t="s">
        <v>1046</v>
      </c>
      <c r="E77" s="327" t="s">
        <v>622</v>
      </c>
      <c r="F77" s="328" t="s">
        <v>1047</v>
      </c>
      <c r="G77" s="328">
        <v>4243</v>
      </c>
      <c r="H77" s="328">
        <v>1000</v>
      </c>
      <c r="I77" s="328"/>
      <c r="J77" s="328">
        <v>200</v>
      </c>
      <c r="K77" s="328"/>
      <c r="L77" s="328" t="s">
        <v>1048</v>
      </c>
      <c r="M77" s="328"/>
      <c r="N77" s="321" t="s">
        <v>1044</v>
      </c>
      <c r="O77" s="98" t="str">
        <f t="shared" si="0"/>
        <v>GESTIÓN, TRANSFERENCIA O APLICACIÓN DEL CONOCIMIENTO</v>
      </c>
    </row>
    <row r="78" spans="1:15" ht="14.25" customHeight="1" x14ac:dyDescent="0.25">
      <c r="A78" s="319" t="s">
        <v>1003</v>
      </c>
      <c r="B78" s="329" t="s">
        <v>1049</v>
      </c>
      <c r="C78" s="328" t="s">
        <v>1050</v>
      </c>
      <c r="D78" s="328" t="s">
        <v>1051</v>
      </c>
      <c r="E78" s="327" t="s">
        <v>633</v>
      </c>
      <c r="F78" s="328" t="s">
        <v>1052</v>
      </c>
      <c r="G78" s="328">
        <v>68</v>
      </c>
      <c r="H78" s="328">
        <v>68</v>
      </c>
      <c r="I78" s="328"/>
      <c r="J78" s="328">
        <v>70</v>
      </c>
      <c r="K78" s="328"/>
      <c r="L78" s="328" t="s">
        <v>1053</v>
      </c>
      <c r="M78" s="328" t="s">
        <v>1054</v>
      </c>
      <c r="N78" s="334" t="s">
        <v>1055</v>
      </c>
      <c r="O78" s="98" t="str">
        <f t="shared" si="0"/>
        <v>Generación de desarrollo social y cultural a través de la extensión</v>
      </c>
    </row>
    <row r="79" spans="1:15" ht="14.25" customHeight="1" x14ac:dyDescent="0.25">
      <c r="A79" s="319" t="s">
        <v>1003</v>
      </c>
      <c r="B79" s="329" t="s">
        <v>1049</v>
      </c>
      <c r="C79" s="328" t="s">
        <v>1056</v>
      </c>
      <c r="D79" s="328" t="s">
        <v>1057</v>
      </c>
      <c r="E79" s="327" t="s">
        <v>633</v>
      </c>
      <c r="F79" s="328" t="s">
        <v>1058</v>
      </c>
      <c r="G79" s="328" t="s">
        <v>693</v>
      </c>
      <c r="H79" s="328">
        <v>610</v>
      </c>
      <c r="I79" s="328"/>
      <c r="J79" s="328" t="s">
        <v>693</v>
      </c>
      <c r="K79" s="328"/>
      <c r="L79" s="327" t="s">
        <v>1059</v>
      </c>
      <c r="M79" s="327" t="s">
        <v>1060</v>
      </c>
      <c r="N79" s="334" t="s">
        <v>1055</v>
      </c>
      <c r="O79" s="98" t="str">
        <f t="shared" si="0"/>
        <v>Generación de desarrollo social y cultural a través de la extensión</v>
      </c>
    </row>
    <row r="80" spans="1:15" ht="14.25" customHeight="1" x14ac:dyDescent="0.25">
      <c r="A80" s="319" t="s">
        <v>1003</v>
      </c>
      <c r="B80" s="329" t="s">
        <v>1049</v>
      </c>
      <c r="C80" s="328" t="s">
        <v>1061</v>
      </c>
      <c r="D80" s="328" t="s">
        <v>1062</v>
      </c>
      <c r="E80" s="327" t="s">
        <v>633</v>
      </c>
      <c r="F80" s="335" t="s">
        <v>1063</v>
      </c>
      <c r="G80" s="328" t="s">
        <v>693</v>
      </c>
      <c r="H80" s="328">
        <v>155</v>
      </c>
      <c r="I80" s="328"/>
      <c r="J80" s="328" t="s">
        <v>693</v>
      </c>
      <c r="K80" s="328"/>
      <c r="L80" s="327" t="s">
        <v>1064</v>
      </c>
      <c r="M80" s="327" t="s">
        <v>1065</v>
      </c>
      <c r="N80" s="334" t="s">
        <v>1055</v>
      </c>
      <c r="O80" s="98" t="str">
        <f t="shared" si="0"/>
        <v>Generación de desarrollo social y cultural a través de la extensión</v>
      </c>
    </row>
    <row r="81" spans="1:15" ht="14.25" customHeight="1" x14ac:dyDescent="0.25">
      <c r="A81" s="319" t="s">
        <v>1003</v>
      </c>
      <c r="B81" s="329" t="s">
        <v>1049</v>
      </c>
      <c r="C81" s="328" t="s">
        <v>1066</v>
      </c>
      <c r="D81" s="328" t="s">
        <v>1067</v>
      </c>
      <c r="E81" s="327" t="s">
        <v>633</v>
      </c>
      <c r="F81" s="328" t="s">
        <v>1068</v>
      </c>
      <c r="G81" s="328" t="s">
        <v>693</v>
      </c>
      <c r="H81" s="328">
        <v>1800</v>
      </c>
      <c r="I81" s="328"/>
      <c r="J81" s="328" t="s">
        <v>693</v>
      </c>
      <c r="K81" s="328"/>
      <c r="L81" s="327" t="s">
        <v>1069</v>
      </c>
      <c r="M81" s="327" t="s">
        <v>1070</v>
      </c>
      <c r="N81" s="327" t="s">
        <v>1071</v>
      </c>
      <c r="O81" s="98" t="str">
        <f t="shared" si="0"/>
        <v>Generación de desarrollo social y cultural a través de la extensión</v>
      </c>
    </row>
    <row r="82" spans="1:15" ht="14.25" customHeight="1" x14ac:dyDescent="0.25">
      <c r="A82" s="319" t="s">
        <v>1003</v>
      </c>
      <c r="B82" s="329" t="s">
        <v>1049</v>
      </c>
      <c r="C82" s="328" t="s">
        <v>1072</v>
      </c>
      <c r="D82" s="328" t="s">
        <v>1073</v>
      </c>
      <c r="E82" s="327" t="s">
        <v>633</v>
      </c>
      <c r="F82" s="328" t="s">
        <v>1074</v>
      </c>
      <c r="G82" s="328" t="s">
        <v>693</v>
      </c>
      <c r="H82" s="328">
        <v>20</v>
      </c>
      <c r="I82" s="328"/>
      <c r="J82" s="328" t="s">
        <v>693</v>
      </c>
      <c r="K82" s="328"/>
      <c r="L82" s="327" t="s">
        <v>1075</v>
      </c>
      <c r="M82" s="328" t="s">
        <v>1076</v>
      </c>
      <c r="N82" s="327" t="s">
        <v>1071</v>
      </c>
      <c r="O82" s="98" t="str">
        <f t="shared" si="0"/>
        <v>Generación de desarrollo social y cultural a través de la extensión</v>
      </c>
    </row>
    <row r="83" spans="1:15" ht="14.25" customHeight="1" x14ac:dyDescent="0.25">
      <c r="A83" s="336" t="s">
        <v>1077</v>
      </c>
      <c r="B83" s="337" t="s">
        <v>1078</v>
      </c>
      <c r="C83" s="338" t="s">
        <v>1079</v>
      </c>
      <c r="D83" s="339" t="s">
        <v>1080</v>
      </c>
      <c r="E83" s="338" t="s">
        <v>231</v>
      </c>
      <c r="F83" s="338" t="s">
        <v>1081</v>
      </c>
      <c r="G83" s="340">
        <v>0.1</v>
      </c>
      <c r="H83" s="341">
        <v>0.1</v>
      </c>
      <c r="I83" s="341"/>
      <c r="J83" s="341">
        <v>0.2</v>
      </c>
      <c r="K83" s="341"/>
      <c r="L83" s="341" t="s">
        <v>1082</v>
      </c>
      <c r="M83" s="338" t="s">
        <v>1083</v>
      </c>
      <c r="N83" s="338" t="s">
        <v>1084</v>
      </c>
      <c r="O83" s="98" t="str">
        <f t="shared" si="0"/>
        <v>Nivel de internacionalización</v>
      </c>
    </row>
    <row r="84" spans="1:15" ht="14.25" customHeight="1" x14ac:dyDescent="0.25">
      <c r="A84" s="336" t="s">
        <v>1077</v>
      </c>
      <c r="B84" s="337" t="s">
        <v>1078</v>
      </c>
      <c r="C84" s="338" t="s">
        <v>1085</v>
      </c>
      <c r="D84" s="339" t="s">
        <v>1086</v>
      </c>
      <c r="E84" s="338" t="s">
        <v>231</v>
      </c>
      <c r="F84" s="338" t="s">
        <v>1087</v>
      </c>
      <c r="G84" s="340">
        <v>0.372</v>
      </c>
      <c r="H84" s="341">
        <v>0.4</v>
      </c>
      <c r="I84" s="341"/>
      <c r="J84" s="341">
        <v>0.5</v>
      </c>
      <c r="K84" s="341"/>
      <c r="L84" s="341" t="s">
        <v>1088</v>
      </c>
      <c r="M84" s="338" t="s">
        <v>1083</v>
      </c>
      <c r="N84" s="338" t="s">
        <v>1084</v>
      </c>
      <c r="O84" s="98" t="str">
        <f t="shared" si="0"/>
        <v>Nivel de internacionalización</v>
      </c>
    </row>
    <row r="85" spans="1:15" ht="14.25" customHeight="1" x14ac:dyDescent="0.25">
      <c r="A85" s="336" t="s">
        <v>1077</v>
      </c>
      <c r="B85" s="337" t="s">
        <v>1078</v>
      </c>
      <c r="C85" s="338" t="s">
        <v>1089</v>
      </c>
      <c r="D85" s="339" t="s">
        <v>1090</v>
      </c>
      <c r="E85" s="338" t="s">
        <v>231</v>
      </c>
      <c r="F85" s="338" t="s">
        <v>1091</v>
      </c>
      <c r="G85" s="341">
        <v>0.18</v>
      </c>
      <c r="H85" s="341">
        <v>0.19</v>
      </c>
      <c r="I85" s="341"/>
      <c r="J85" s="341">
        <v>0.34</v>
      </c>
      <c r="K85" s="341"/>
      <c r="L85" s="341" t="s">
        <v>1092</v>
      </c>
      <c r="M85" s="338" t="s">
        <v>1083</v>
      </c>
      <c r="N85" s="338" t="s">
        <v>1093</v>
      </c>
      <c r="O85" s="98" t="str">
        <f t="shared" si="0"/>
        <v>Nivel de internacionalización</v>
      </c>
    </row>
    <row r="86" spans="1:15" ht="14.25" customHeight="1" x14ac:dyDescent="0.25">
      <c r="A86" s="336" t="s">
        <v>1077</v>
      </c>
      <c r="B86" s="337" t="s">
        <v>1078</v>
      </c>
      <c r="C86" s="338" t="s">
        <v>1094</v>
      </c>
      <c r="D86" s="339" t="s">
        <v>1095</v>
      </c>
      <c r="E86" s="338" t="s">
        <v>633</v>
      </c>
      <c r="F86" s="338" t="s">
        <v>1096</v>
      </c>
      <c r="G86" s="338">
        <v>12</v>
      </c>
      <c r="H86" s="338">
        <v>10</v>
      </c>
      <c r="I86" s="338"/>
      <c r="J86" s="338" t="s">
        <v>693</v>
      </c>
      <c r="K86" s="338"/>
      <c r="L86" s="341" t="s">
        <v>1097</v>
      </c>
      <c r="M86" s="338" t="s">
        <v>1098</v>
      </c>
      <c r="N86" s="338" t="s">
        <v>157</v>
      </c>
      <c r="O86" s="98" t="str">
        <f t="shared" si="0"/>
        <v>Nivel de internacionalización</v>
      </c>
    </row>
    <row r="87" spans="1:15" ht="14.25" customHeight="1" x14ac:dyDescent="0.25">
      <c r="A87" s="336" t="s">
        <v>1077</v>
      </c>
      <c r="B87" s="337" t="s">
        <v>1078</v>
      </c>
      <c r="C87" s="338" t="s">
        <v>1099</v>
      </c>
      <c r="D87" s="338" t="s">
        <v>1100</v>
      </c>
      <c r="E87" s="338" t="s">
        <v>633</v>
      </c>
      <c r="F87" s="338" t="s">
        <v>1101</v>
      </c>
      <c r="G87" s="338">
        <v>36</v>
      </c>
      <c r="H87" s="338">
        <v>43</v>
      </c>
      <c r="I87" s="338"/>
      <c r="J87" s="338" t="s">
        <v>693</v>
      </c>
      <c r="K87" s="338"/>
      <c r="L87" s="341" t="s">
        <v>1102</v>
      </c>
      <c r="M87" s="338" t="s">
        <v>1098</v>
      </c>
      <c r="N87" s="338" t="s">
        <v>157</v>
      </c>
      <c r="O87" s="98" t="str">
        <f t="shared" si="0"/>
        <v>Nivel de internacionalización</v>
      </c>
    </row>
    <row r="88" spans="1:15" ht="14.25" customHeight="1" x14ac:dyDescent="0.25">
      <c r="A88" s="336" t="s">
        <v>1077</v>
      </c>
      <c r="B88" s="337" t="s">
        <v>1078</v>
      </c>
      <c r="C88" s="338" t="s">
        <v>1103</v>
      </c>
      <c r="D88" s="339" t="s">
        <v>1104</v>
      </c>
      <c r="E88" s="338" t="s">
        <v>633</v>
      </c>
      <c r="F88" s="338" t="s">
        <v>1105</v>
      </c>
      <c r="G88" s="342">
        <v>77</v>
      </c>
      <c r="H88" s="342">
        <v>60</v>
      </c>
      <c r="I88" s="342"/>
      <c r="J88" s="342">
        <v>70</v>
      </c>
      <c r="K88" s="342"/>
      <c r="L88" s="341" t="s">
        <v>1106</v>
      </c>
      <c r="M88" s="338" t="s">
        <v>1107</v>
      </c>
      <c r="N88" s="338" t="s">
        <v>11</v>
      </c>
      <c r="O88" s="98" t="str">
        <f t="shared" si="0"/>
        <v>Nivel de internacionalización</v>
      </c>
    </row>
    <row r="89" spans="1:15" ht="14.25" customHeight="1" x14ac:dyDescent="0.25">
      <c r="A89" s="336" t="s">
        <v>1077</v>
      </c>
      <c r="B89" s="337" t="s">
        <v>1078</v>
      </c>
      <c r="C89" s="338" t="s">
        <v>1108</v>
      </c>
      <c r="D89" s="339" t="s">
        <v>1109</v>
      </c>
      <c r="E89" s="338" t="s">
        <v>1110</v>
      </c>
      <c r="F89" s="338" t="s">
        <v>1111</v>
      </c>
      <c r="G89" s="342">
        <v>70</v>
      </c>
      <c r="H89" s="342">
        <v>40</v>
      </c>
      <c r="I89" s="342"/>
      <c r="J89" s="342">
        <v>40</v>
      </c>
      <c r="K89" s="342"/>
      <c r="L89" s="341" t="s">
        <v>1112</v>
      </c>
      <c r="M89" s="338" t="s">
        <v>1113</v>
      </c>
      <c r="N89" s="338" t="s">
        <v>11</v>
      </c>
      <c r="O89" s="98" t="str">
        <f t="shared" si="0"/>
        <v>Nivel de internacionalización</v>
      </c>
    </row>
    <row r="90" spans="1:15" ht="14.25" customHeight="1" x14ac:dyDescent="0.25">
      <c r="A90" s="336" t="s">
        <v>1077</v>
      </c>
      <c r="B90" s="337" t="s">
        <v>1078</v>
      </c>
      <c r="C90" s="338" t="s">
        <v>1114</v>
      </c>
      <c r="D90" s="339" t="s">
        <v>1115</v>
      </c>
      <c r="E90" s="338" t="s">
        <v>231</v>
      </c>
      <c r="F90" s="338" t="s">
        <v>1116</v>
      </c>
      <c r="G90" s="341">
        <v>0.89</v>
      </c>
      <c r="H90" s="341">
        <v>0.9</v>
      </c>
      <c r="I90" s="341"/>
      <c r="J90" s="341">
        <v>0.95</v>
      </c>
      <c r="K90" s="341"/>
      <c r="L90" s="341" t="s">
        <v>1117</v>
      </c>
      <c r="M90" s="338" t="s">
        <v>1118</v>
      </c>
      <c r="N90" s="338" t="s">
        <v>11</v>
      </c>
      <c r="O90" s="98" t="str">
        <f t="shared" si="0"/>
        <v>Nivel de internacionalización</v>
      </c>
    </row>
    <row r="91" spans="1:15" ht="14.25" customHeight="1" x14ac:dyDescent="0.25">
      <c r="A91" s="336" t="s">
        <v>1077</v>
      </c>
      <c r="B91" s="337" t="s">
        <v>1078</v>
      </c>
      <c r="C91" s="338" t="s">
        <v>1119</v>
      </c>
      <c r="D91" s="338" t="s">
        <v>1120</v>
      </c>
      <c r="E91" s="338" t="s">
        <v>633</v>
      </c>
      <c r="F91" s="338" t="s">
        <v>1121</v>
      </c>
      <c r="G91" s="343">
        <v>18</v>
      </c>
      <c r="H91" s="343">
        <v>18</v>
      </c>
      <c r="I91" s="343"/>
      <c r="J91" s="343">
        <v>18</v>
      </c>
      <c r="K91" s="343"/>
      <c r="L91" s="338" t="s">
        <v>1122</v>
      </c>
      <c r="M91" s="338" t="s">
        <v>1123</v>
      </c>
      <c r="N91" s="338" t="s">
        <v>11</v>
      </c>
      <c r="O91" s="98" t="str">
        <f t="shared" si="0"/>
        <v>Nivel de internacionalización</v>
      </c>
    </row>
    <row r="92" spans="1:15" ht="14.25" customHeight="1" x14ac:dyDescent="0.25">
      <c r="A92" s="336" t="s">
        <v>1077</v>
      </c>
      <c r="B92" s="337" t="s">
        <v>1078</v>
      </c>
      <c r="C92" s="338" t="s">
        <v>1124</v>
      </c>
      <c r="D92" s="338" t="s">
        <v>1125</v>
      </c>
      <c r="E92" s="338" t="s">
        <v>633</v>
      </c>
      <c r="F92" s="338" t="s">
        <v>1126</v>
      </c>
      <c r="G92" s="343">
        <v>204</v>
      </c>
      <c r="H92" s="343">
        <v>180</v>
      </c>
      <c r="I92" s="343"/>
      <c r="J92" s="343">
        <v>220</v>
      </c>
      <c r="K92" s="343"/>
      <c r="L92" s="338" t="s">
        <v>1127</v>
      </c>
      <c r="M92" s="338" t="s">
        <v>1128</v>
      </c>
      <c r="N92" s="338" t="s">
        <v>1129</v>
      </c>
      <c r="O92" s="98" t="str">
        <f t="shared" si="0"/>
        <v>Nivel de internacionalización</v>
      </c>
    </row>
    <row r="93" spans="1:15" ht="14.25" customHeight="1" x14ac:dyDescent="0.25">
      <c r="A93" s="336" t="s">
        <v>1077</v>
      </c>
      <c r="B93" s="337" t="s">
        <v>1078</v>
      </c>
      <c r="C93" s="338" t="s">
        <v>1130</v>
      </c>
      <c r="D93" s="338" t="s">
        <v>1131</v>
      </c>
      <c r="E93" s="338" t="s">
        <v>633</v>
      </c>
      <c r="F93" s="338" t="s">
        <v>1132</v>
      </c>
      <c r="G93" s="343">
        <v>69</v>
      </c>
      <c r="H93" s="343">
        <v>40</v>
      </c>
      <c r="I93" s="343"/>
      <c r="J93" s="343">
        <v>50</v>
      </c>
      <c r="K93" s="343"/>
      <c r="L93" s="338" t="s">
        <v>1133</v>
      </c>
      <c r="M93" s="338" t="s">
        <v>1134</v>
      </c>
      <c r="N93" s="338" t="s">
        <v>1129</v>
      </c>
      <c r="O93" s="98" t="str">
        <f t="shared" si="0"/>
        <v>Nivel de internacionalización</v>
      </c>
    </row>
    <row r="94" spans="1:15" ht="14.25" customHeight="1" x14ac:dyDescent="0.25">
      <c r="A94" s="336" t="s">
        <v>1077</v>
      </c>
      <c r="B94" s="337" t="s">
        <v>1078</v>
      </c>
      <c r="C94" s="338" t="s">
        <v>1135</v>
      </c>
      <c r="D94" s="338" t="s">
        <v>1136</v>
      </c>
      <c r="E94" s="338" t="s">
        <v>633</v>
      </c>
      <c r="F94" s="338" t="s">
        <v>1137</v>
      </c>
      <c r="G94" s="343">
        <v>3</v>
      </c>
      <c r="H94" s="343">
        <v>2</v>
      </c>
      <c r="I94" s="343"/>
      <c r="J94" s="343">
        <v>2</v>
      </c>
      <c r="K94" s="343"/>
      <c r="L94" s="338" t="s">
        <v>1138</v>
      </c>
      <c r="M94" s="338" t="s">
        <v>1139</v>
      </c>
      <c r="N94" s="338" t="s">
        <v>11</v>
      </c>
      <c r="O94" s="98" t="str">
        <f t="shared" si="0"/>
        <v>Nivel de internacionalización</v>
      </c>
    </row>
    <row r="95" spans="1:15" ht="14.25" customHeight="1" x14ac:dyDescent="0.25">
      <c r="A95" s="336" t="s">
        <v>1077</v>
      </c>
      <c r="B95" s="337" t="s">
        <v>1078</v>
      </c>
      <c r="C95" s="338" t="s">
        <v>1140</v>
      </c>
      <c r="D95" s="338" t="s">
        <v>1141</v>
      </c>
      <c r="E95" s="338" t="s">
        <v>633</v>
      </c>
      <c r="F95" s="338" t="s">
        <v>1142</v>
      </c>
      <c r="G95" s="343">
        <v>3</v>
      </c>
      <c r="H95" s="343">
        <v>6</v>
      </c>
      <c r="I95" s="343"/>
      <c r="J95" s="343">
        <v>8</v>
      </c>
      <c r="K95" s="343"/>
      <c r="L95" s="338" t="s">
        <v>1143</v>
      </c>
      <c r="M95" s="338" t="s">
        <v>1144</v>
      </c>
      <c r="N95" s="338" t="s">
        <v>1145</v>
      </c>
      <c r="O95" s="98" t="str">
        <f t="shared" si="0"/>
        <v>Nivel de internacionalización</v>
      </c>
    </row>
    <row r="96" spans="1:15" ht="14.25" customHeight="1" x14ac:dyDescent="0.25">
      <c r="A96" s="336" t="s">
        <v>1077</v>
      </c>
      <c r="B96" s="337" t="s">
        <v>1078</v>
      </c>
      <c r="C96" s="338" t="s">
        <v>1146</v>
      </c>
      <c r="D96" s="338" t="s">
        <v>1147</v>
      </c>
      <c r="E96" s="338" t="s">
        <v>633</v>
      </c>
      <c r="F96" s="338" t="s">
        <v>1148</v>
      </c>
      <c r="G96" s="343">
        <v>15</v>
      </c>
      <c r="H96" s="343">
        <v>12</v>
      </c>
      <c r="I96" s="343"/>
      <c r="J96" s="343">
        <v>8</v>
      </c>
      <c r="K96" s="343"/>
      <c r="L96" s="338" t="s">
        <v>1149</v>
      </c>
      <c r="M96" s="338" t="s">
        <v>1150</v>
      </c>
      <c r="N96" s="338" t="s">
        <v>1129</v>
      </c>
      <c r="O96" s="98" t="str">
        <f t="shared" si="0"/>
        <v>Nivel de internacionalización</v>
      </c>
    </row>
    <row r="97" spans="1:15" ht="14.25" customHeight="1" x14ac:dyDescent="0.25">
      <c r="A97" s="336" t="s">
        <v>1077</v>
      </c>
      <c r="B97" s="337" t="s">
        <v>1078</v>
      </c>
      <c r="C97" s="338" t="s">
        <v>1151</v>
      </c>
      <c r="D97" s="338" t="s">
        <v>1152</v>
      </c>
      <c r="E97" s="338" t="s">
        <v>633</v>
      </c>
      <c r="F97" s="338" t="s">
        <v>1153</v>
      </c>
      <c r="G97" s="343">
        <v>20</v>
      </c>
      <c r="H97" s="343">
        <v>20</v>
      </c>
      <c r="I97" s="343"/>
      <c r="J97" s="343">
        <v>18</v>
      </c>
      <c r="K97" s="343"/>
      <c r="L97" s="338" t="s">
        <v>1154</v>
      </c>
      <c r="M97" s="338" t="s">
        <v>1155</v>
      </c>
      <c r="N97" s="338" t="s">
        <v>1156</v>
      </c>
      <c r="O97" s="98" t="str">
        <f t="shared" si="0"/>
        <v>Nivel de internacionalización</v>
      </c>
    </row>
    <row r="98" spans="1:15" ht="14.25" customHeight="1" x14ac:dyDescent="0.25">
      <c r="A98" s="336" t="s">
        <v>1077</v>
      </c>
      <c r="B98" s="344" t="s">
        <v>1157</v>
      </c>
      <c r="C98" s="338" t="s">
        <v>1158</v>
      </c>
      <c r="D98" s="339" t="s">
        <v>1159</v>
      </c>
      <c r="E98" s="338" t="s">
        <v>231</v>
      </c>
      <c r="F98" s="338" t="s">
        <v>1160</v>
      </c>
      <c r="G98" s="341">
        <v>0.28000000000000003</v>
      </c>
      <c r="H98" s="341">
        <v>0.3</v>
      </c>
      <c r="I98" s="341"/>
      <c r="J98" s="341">
        <v>0.4</v>
      </c>
      <c r="K98" s="341"/>
      <c r="L98" s="341" t="s">
        <v>1161</v>
      </c>
      <c r="M98" s="338" t="s">
        <v>1162</v>
      </c>
      <c r="N98" s="338" t="s">
        <v>157</v>
      </c>
      <c r="O98" s="98" t="str">
        <f t="shared" si="0"/>
        <v xml:space="preserve">Gestión de la Información </v>
      </c>
    </row>
    <row r="99" spans="1:15" ht="14.25" customHeight="1" x14ac:dyDescent="0.25">
      <c r="A99" s="345" t="s">
        <v>1163</v>
      </c>
      <c r="B99" s="346" t="s">
        <v>1164</v>
      </c>
      <c r="C99" s="275" t="s">
        <v>1165</v>
      </c>
      <c r="D99" s="271" t="s">
        <v>1166</v>
      </c>
      <c r="E99" s="270" t="s">
        <v>633</v>
      </c>
      <c r="F99" s="270" t="s">
        <v>1167</v>
      </c>
      <c r="G99" s="275">
        <v>13</v>
      </c>
      <c r="H99" s="275">
        <v>13</v>
      </c>
      <c r="I99" s="275"/>
      <c r="J99" s="275">
        <v>13</v>
      </c>
      <c r="K99" s="275"/>
      <c r="L99" s="278" t="s">
        <v>1168</v>
      </c>
      <c r="M99" s="275" t="s">
        <v>1169</v>
      </c>
      <c r="N99" s="347" t="s">
        <v>654</v>
      </c>
      <c r="O99" s="98" t="str">
        <f t="shared" si="0"/>
        <v>Direccionamiento estratégico de los ámbitos de la Tecnología y la Producción</v>
      </c>
    </row>
    <row r="100" spans="1:15" ht="14.25" customHeight="1" x14ac:dyDescent="0.25">
      <c r="A100" s="345" t="s">
        <v>1163</v>
      </c>
      <c r="B100" s="291" t="s">
        <v>1170</v>
      </c>
      <c r="C100" s="348" t="s">
        <v>1171</v>
      </c>
      <c r="D100" s="270" t="s">
        <v>1172</v>
      </c>
      <c r="E100" s="349" t="s">
        <v>633</v>
      </c>
      <c r="F100" s="270" t="s">
        <v>1173</v>
      </c>
      <c r="G100" s="275">
        <v>21</v>
      </c>
      <c r="H100" s="275">
        <v>19</v>
      </c>
      <c r="I100" s="275"/>
      <c r="J100" s="275">
        <v>20</v>
      </c>
      <c r="K100" s="275"/>
      <c r="L100" s="270" t="s">
        <v>1174</v>
      </c>
      <c r="M100" s="270" t="s">
        <v>1175</v>
      </c>
      <c r="N100" s="350" t="s">
        <v>654</v>
      </c>
      <c r="O100" s="98" t="str">
        <f t="shared" si="0"/>
        <v>Direccionamiento estratégico del ámbito del Conocimiento</v>
      </c>
    </row>
    <row r="101" spans="1:15" ht="14.25" customHeight="1" x14ac:dyDescent="0.3">
      <c r="A101" s="345" t="s">
        <v>1163</v>
      </c>
      <c r="B101" s="291" t="s">
        <v>1170</v>
      </c>
      <c r="C101" s="351" t="s">
        <v>1176</v>
      </c>
      <c r="D101" s="270" t="s">
        <v>1177</v>
      </c>
      <c r="E101" s="270" t="s">
        <v>633</v>
      </c>
      <c r="F101" s="352" t="s">
        <v>1178</v>
      </c>
      <c r="G101" s="275">
        <v>7</v>
      </c>
      <c r="H101" s="275">
        <v>7</v>
      </c>
      <c r="I101" s="275"/>
      <c r="J101" s="275">
        <v>4</v>
      </c>
      <c r="K101" s="275"/>
      <c r="L101" s="287" t="s">
        <v>1179</v>
      </c>
      <c r="M101" s="270" t="s">
        <v>1180</v>
      </c>
      <c r="N101" s="350" t="s">
        <v>654</v>
      </c>
      <c r="O101" s="98" t="str">
        <f t="shared" si="0"/>
        <v>Direccionamiento estratégico del ámbito del Conocimiento</v>
      </c>
    </row>
    <row r="102" spans="1:15" ht="14.25" customHeight="1" x14ac:dyDescent="0.25">
      <c r="A102" s="345" t="s">
        <v>1163</v>
      </c>
      <c r="B102" s="353" t="s">
        <v>1181</v>
      </c>
      <c r="C102" s="271" t="s">
        <v>1182</v>
      </c>
      <c r="D102" s="271" t="s">
        <v>1183</v>
      </c>
      <c r="E102" s="270" t="s">
        <v>633</v>
      </c>
      <c r="F102" s="271" t="s">
        <v>1184</v>
      </c>
      <c r="G102" s="275">
        <v>35</v>
      </c>
      <c r="H102" s="275">
        <v>36</v>
      </c>
      <c r="I102" s="275"/>
      <c r="J102" s="275">
        <v>35</v>
      </c>
      <c r="K102" s="275"/>
      <c r="L102" s="270" t="s">
        <v>1185</v>
      </c>
      <c r="M102" s="270" t="s">
        <v>1186</v>
      </c>
      <c r="N102" s="350" t="s">
        <v>654</v>
      </c>
      <c r="O102" s="98" t="str">
        <f t="shared" si="0"/>
        <v>Direccionamiento estratégico del ámbito de la sociedad, el ambiente, la cultura, la educación y la cultura de la paz</v>
      </c>
    </row>
    <row r="103" spans="1:15" ht="14.25" customHeight="1" x14ac:dyDescent="0.25">
      <c r="A103" s="336" t="s">
        <v>1187</v>
      </c>
      <c r="B103" s="354" t="s">
        <v>1188</v>
      </c>
      <c r="C103" s="338" t="s">
        <v>1189</v>
      </c>
      <c r="D103" s="355" t="s">
        <v>1190</v>
      </c>
      <c r="E103" s="356" t="s">
        <v>231</v>
      </c>
      <c r="F103" s="338" t="s">
        <v>1191</v>
      </c>
      <c r="G103" s="357">
        <v>0.75</v>
      </c>
      <c r="H103" s="341">
        <v>0.75</v>
      </c>
      <c r="I103" s="341"/>
      <c r="J103" s="341">
        <v>0.75</v>
      </c>
      <c r="K103" s="341"/>
      <c r="L103" s="338" t="s">
        <v>1192</v>
      </c>
      <c r="M103" s="338" t="s">
        <v>1193</v>
      </c>
      <c r="N103" s="358" t="s">
        <v>1194</v>
      </c>
      <c r="O103" s="98" t="str">
        <f t="shared" si="0"/>
        <v>Vigilancia e Inteligencia Competitiva y del entorno</v>
      </c>
    </row>
    <row r="104" spans="1:15" ht="14.25" customHeight="1" x14ac:dyDescent="0.25">
      <c r="A104" s="336" t="s">
        <v>1187</v>
      </c>
      <c r="B104" s="359" t="s">
        <v>1195</v>
      </c>
      <c r="C104" s="360" t="s">
        <v>1196</v>
      </c>
      <c r="D104" s="361" t="s">
        <v>1197</v>
      </c>
      <c r="E104" s="362" t="s">
        <v>622</v>
      </c>
      <c r="F104" s="360" t="s">
        <v>1198</v>
      </c>
      <c r="G104" s="363">
        <v>9</v>
      </c>
      <c r="H104" s="363">
        <v>10</v>
      </c>
      <c r="I104" s="363"/>
      <c r="J104" s="363">
        <v>8</v>
      </c>
      <c r="K104" s="363"/>
      <c r="L104" s="357" t="s">
        <v>1199</v>
      </c>
      <c r="M104" s="358" t="s">
        <v>1200</v>
      </c>
      <c r="N104" s="515" t="s">
        <v>1201</v>
      </c>
      <c r="O104" s="98" t="str">
        <f t="shared" si="0"/>
        <v>Gestión de las alianzas estrategicas</v>
      </c>
    </row>
    <row r="105" spans="1:15" ht="14.25" customHeight="1" x14ac:dyDescent="0.25">
      <c r="A105" s="336" t="s">
        <v>1187</v>
      </c>
      <c r="B105" s="359" t="s">
        <v>1195</v>
      </c>
      <c r="C105" s="360" t="s">
        <v>1202</v>
      </c>
      <c r="D105" s="361" t="s">
        <v>1203</v>
      </c>
      <c r="E105" s="356" t="s">
        <v>231</v>
      </c>
      <c r="F105" s="360" t="s">
        <v>1204</v>
      </c>
      <c r="G105" s="363">
        <v>0.95</v>
      </c>
      <c r="H105" s="357">
        <v>0.82608695652173914</v>
      </c>
      <c r="I105" s="357"/>
      <c r="J105" s="357">
        <v>0.9</v>
      </c>
      <c r="K105" s="357"/>
      <c r="L105" s="357" t="s">
        <v>1205</v>
      </c>
      <c r="M105" s="358" t="s">
        <v>1206</v>
      </c>
      <c r="N105" s="443"/>
      <c r="O105" s="98" t="str">
        <f t="shared" si="0"/>
        <v>Gestión de las alianzas estrategicas</v>
      </c>
    </row>
    <row r="106" spans="1:15" ht="49.5" customHeight="1" x14ac:dyDescent="0.25">
      <c r="A106" s="336" t="s">
        <v>1187</v>
      </c>
      <c r="B106" s="364" t="s">
        <v>1207</v>
      </c>
      <c r="C106" s="338" t="s">
        <v>1208</v>
      </c>
      <c r="D106" s="338" t="s">
        <v>1209</v>
      </c>
      <c r="E106" s="356" t="s">
        <v>622</v>
      </c>
      <c r="F106" s="338" t="s">
        <v>1210</v>
      </c>
      <c r="G106" s="338">
        <v>7</v>
      </c>
      <c r="H106" s="358">
        <v>7</v>
      </c>
      <c r="I106" s="358"/>
      <c r="J106" s="358">
        <v>7</v>
      </c>
      <c r="K106" s="358"/>
      <c r="L106" s="338" t="s">
        <v>1211</v>
      </c>
      <c r="M106" s="516" t="s">
        <v>1212</v>
      </c>
      <c r="N106" s="515" t="s">
        <v>1213</v>
      </c>
      <c r="O106" s="98" t="str">
        <f t="shared" si="0"/>
        <v xml:space="preserve"> Gestión de la sociedad en movimiento e Institucional </v>
      </c>
    </row>
    <row r="107" spans="1:15" ht="14.25" customHeight="1" x14ac:dyDescent="0.25">
      <c r="A107" s="336" t="s">
        <v>1187</v>
      </c>
      <c r="B107" s="364" t="s">
        <v>1207</v>
      </c>
      <c r="C107" s="338" t="s">
        <v>1214</v>
      </c>
      <c r="D107" s="339" t="s">
        <v>1215</v>
      </c>
      <c r="E107" s="338" t="s">
        <v>622</v>
      </c>
      <c r="F107" s="338" t="s">
        <v>1216</v>
      </c>
      <c r="G107" s="338">
        <v>40</v>
      </c>
      <c r="H107" s="358">
        <v>38</v>
      </c>
      <c r="I107" s="358"/>
      <c r="J107" s="358">
        <v>38</v>
      </c>
      <c r="K107" s="358"/>
      <c r="L107" s="338" t="s">
        <v>1217</v>
      </c>
      <c r="M107" s="443"/>
      <c r="N107" s="443"/>
      <c r="O107" s="98" t="str">
        <f t="shared" si="0"/>
        <v xml:space="preserve"> Gestión de la sociedad en movimiento e Institucional </v>
      </c>
    </row>
    <row r="108" spans="1:15" ht="14.25" customHeight="1" x14ac:dyDescent="0.25"/>
    <row r="109" spans="1:15" ht="14.25" customHeight="1" x14ac:dyDescent="0.25"/>
    <row r="110" spans="1:15" ht="14.25" customHeight="1" x14ac:dyDescent="0.25"/>
    <row r="111" spans="1:15" ht="14.25" customHeight="1" x14ac:dyDescent="0.25"/>
    <row r="112" spans="1:15"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2053" r:id="rId3">
          <objectPr defaultSize="0" autoPict="0" r:id="rId4">
            <anchor moveWithCells="1">
              <from>
                <xdr:col>6</xdr:col>
                <xdr:colOff>0</xdr:colOff>
                <xdr:row>2</xdr:row>
                <xdr:rowOff>276225</xdr:rowOff>
              </from>
              <to>
                <xdr:col>6</xdr:col>
                <xdr:colOff>19050</xdr:colOff>
                <xdr:row>3</xdr:row>
                <xdr:rowOff>95250</xdr:rowOff>
              </to>
            </anchor>
          </objectPr>
        </oleObject>
      </mc:Choice>
      <mc:Fallback>
        <oleObject progId="Equation.3" shapeId="2053" r:id="rId3"/>
      </mc:Fallback>
    </mc:AlternateContent>
    <mc:AlternateContent xmlns:mc="http://schemas.openxmlformats.org/markup-compatibility/2006">
      <mc:Choice Requires="x14">
        <oleObject progId="Equation.3" shapeId="2054" r:id="rId5">
          <objectPr defaultSize="0" autoPict="0" r:id="rId6">
            <anchor moveWithCells="1">
              <from>
                <xdr:col>6</xdr:col>
                <xdr:colOff>0</xdr:colOff>
                <xdr:row>3</xdr:row>
                <xdr:rowOff>400050</xdr:rowOff>
              </from>
              <to>
                <xdr:col>6</xdr:col>
                <xdr:colOff>19050</xdr:colOff>
                <xdr:row>5</xdr:row>
                <xdr:rowOff>38100</xdr:rowOff>
              </to>
            </anchor>
          </objectPr>
        </oleObject>
      </mc:Choice>
      <mc:Fallback>
        <oleObject progId="Equation.3" shapeId="2054" r:id="rId5"/>
      </mc:Fallback>
    </mc:AlternateContent>
    <mc:AlternateContent xmlns:mc="http://schemas.openxmlformats.org/markup-compatibility/2006">
      <mc:Choice Requires="x14">
        <oleObject progId="Equation.3" shapeId="2055" r:id="rId7">
          <objectPr defaultSize="0" autoPict="0" r:id="rId8">
            <anchor moveWithCells="1">
              <from>
                <xdr:col>6</xdr:col>
                <xdr:colOff>0</xdr:colOff>
                <xdr:row>6</xdr:row>
                <xdr:rowOff>0</xdr:rowOff>
              </from>
              <to>
                <xdr:col>6</xdr:col>
                <xdr:colOff>19050</xdr:colOff>
                <xdr:row>6</xdr:row>
                <xdr:rowOff>57150</xdr:rowOff>
              </to>
            </anchor>
          </objectPr>
        </oleObject>
      </mc:Choice>
      <mc:Fallback>
        <oleObject progId="Equation.3" shapeId="2055" r:id="rId7"/>
      </mc:Fallback>
    </mc:AlternateContent>
    <mc:AlternateContent xmlns:mc="http://schemas.openxmlformats.org/markup-compatibility/2006">
      <mc:Choice Requires="x14">
        <oleObject progId="Equation.3" shapeId="2056" r:id="rId9">
          <objectPr defaultSize="0" autoPict="0" r:id="rId8">
            <anchor moveWithCells="1">
              <from>
                <xdr:col>6</xdr:col>
                <xdr:colOff>0</xdr:colOff>
                <xdr:row>4</xdr:row>
                <xdr:rowOff>219075</xdr:rowOff>
              </from>
              <to>
                <xdr:col>6</xdr:col>
                <xdr:colOff>19050</xdr:colOff>
                <xdr:row>5</xdr:row>
                <xdr:rowOff>95250</xdr:rowOff>
              </to>
            </anchor>
          </objectPr>
        </oleObject>
      </mc:Choice>
      <mc:Fallback>
        <oleObject progId="Equation.3" shapeId="2056" r:id="rId9"/>
      </mc:Fallback>
    </mc:AlternateContent>
    <mc:AlternateContent xmlns:mc="http://schemas.openxmlformats.org/markup-compatibility/2006">
      <mc:Choice Requires="x14">
        <oleObject progId="Equation.3" shapeId="2057" r:id="rId10">
          <objectPr defaultSize="0" autoPict="0" r:id="rId8">
            <anchor moveWithCells="1">
              <from>
                <xdr:col>6</xdr:col>
                <xdr:colOff>0</xdr:colOff>
                <xdr:row>5</xdr:row>
                <xdr:rowOff>0</xdr:rowOff>
              </from>
              <to>
                <xdr:col>6</xdr:col>
                <xdr:colOff>19050</xdr:colOff>
                <xdr:row>5</xdr:row>
                <xdr:rowOff>57150</xdr:rowOff>
              </to>
            </anchor>
          </objectPr>
        </oleObject>
      </mc:Choice>
      <mc:Fallback>
        <oleObject progId="Equation.3" shapeId="2057" r:id="rId10"/>
      </mc:Fallback>
    </mc:AlternateContent>
    <mc:AlternateContent xmlns:mc="http://schemas.openxmlformats.org/markup-compatibility/2006">
      <mc:Choice Requires="x14">
        <oleObject progId="Equation.3" shapeId="2058" r:id="rId11">
          <objectPr defaultSize="0" autoPict="0" r:id="rId8">
            <anchor moveWithCells="1">
              <from>
                <xdr:col>6</xdr:col>
                <xdr:colOff>0</xdr:colOff>
                <xdr:row>5</xdr:row>
                <xdr:rowOff>219075</xdr:rowOff>
              </from>
              <to>
                <xdr:col>6</xdr:col>
                <xdr:colOff>19050</xdr:colOff>
                <xdr:row>6</xdr:row>
                <xdr:rowOff>95250</xdr:rowOff>
              </to>
            </anchor>
          </objectPr>
        </oleObject>
      </mc:Choice>
      <mc:Fallback>
        <oleObject progId="Equation.3" shapeId="2058"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2025-08-15T19:44:35Z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